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C:\Ddsk\AGeorgieva2015\Toni_APP\Fond_OZM\Table_OZM_2025\Бюлетин 2025\"/>
    </mc:Choice>
  </mc:AlternateContent>
  <xr:revisionPtr revIDLastSave="0" documentId="13_ncr:1_{65F780A1-042B-4D05-94D8-4D91E8D659F2}" xr6:coauthVersionLast="36" xr6:coauthVersionMax="36" xr10:uidLastSave="{00000000-0000-0000-0000-000000000000}"/>
  <bookViews>
    <workbookView xWindow="0" yWindow="0" windowWidth="28800" windowHeight="12225" tabRatio="708" xr2:uid="{00000000-000D-0000-FFFF-FFFF00000000}"/>
  </bookViews>
  <sheets>
    <sheet name="Увод" sheetId="59" r:id="rId1"/>
    <sheet name="Съдържание" sheetId="72" r:id="rId2"/>
    <sheet name="Табл.0 - Общо П" sheetId="55" r:id="rId3"/>
    <sheet name="Табл.0.1- Мъже П" sheetId="57" r:id="rId4"/>
    <sheet name="Табл.0.2 - Жени П" sheetId="56" r:id="rId5"/>
    <sheet name="Табл. I.1 ОЗ БЛ " sheetId="61" r:id="rId6"/>
    <sheet name="Табл.I.2 ОЗ ТП" sheetId="36" r:id="rId7"/>
    <sheet name="Табл.I.3 ОЗ Възраст" sheetId="39" r:id="rId8"/>
    <sheet name="Табл.I.4.ОЗ Код ЛЗ" sheetId="45" r:id="rId9"/>
    <sheet name="Табл.I.5 ОЗ продължителност" sheetId="65" r:id="rId10"/>
    <sheet name="Табл.I.6.ОЗ ПБЛ" sheetId="48" r:id="rId11"/>
    <sheet name="Табл.I.7.ОЗ ПрБЛ" sheetId="51" r:id="rId12"/>
    <sheet name="Табл.I.8. ОЗ Персонал" sheetId="52" r:id="rId13"/>
    <sheet name="Табл.Ι.9 ОЗ Диагнози" sheetId="64" r:id="rId14"/>
    <sheet name="Табл. II.1 ТЗПБ БЛ" sheetId="69" r:id="rId15"/>
    <sheet name="Табл.II.2.ТЗПБ ТП" sheetId="35" r:id="rId16"/>
    <sheet name="Табл.II.3.ТЗПБ Възраст" sheetId="12" r:id="rId17"/>
    <sheet name="Табл.II.4.ТЗПБ Код ЛЗ" sheetId="18" r:id="rId18"/>
    <sheet name="Табл.II.5 ТЗПБ продължителност" sheetId="70" r:id="rId19"/>
    <sheet name="Табл.II.6.ТЗПБ ПБЛ" sheetId="26" r:id="rId20"/>
    <sheet name="Табл.II.7.ТЗПБ ПрБЛ" sheetId="29" r:id="rId21"/>
    <sheet name="Табл.II.8.ТЗПБ Персонал" sheetId="30" r:id="rId22"/>
    <sheet name="Табл.II.9 ТЗПБ Диагнози" sheetId="71" r:id="rId23"/>
    <sheet name="Табл.III.1.БР" sheetId="5" r:id="rId24"/>
    <sheet name="Табл.III.2.Бащи 15 дни" sheetId="54" r:id="rId25"/>
    <sheet name="Табл.III.3ОМД" sheetId="9" r:id="rId26"/>
    <sheet name="Табл.III.4.ОМД до 8 бащи" sheetId="73" r:id="rId27"/>
    <sheet name="Табл.III.5.Осиновяване" sheetId="58" r:id="rId28"/>
  </sheets>
  <definedNames>
    <definedName name="_xlnm.Print_Area" localSheetId="1">Съдържание!$A$1:$B$37</definedName>
    <definedName name="_xlnm.Print_Area" localSheetId="5">'Табл. I.1 ОЗ БЛ '!$A$3:$X$42</definedName>
    <definedName name="_xlnm.Print_Area" localSheetId="14">'Табл. II.1 ТЗПБ БЛ'!$A$3:$X$42</definedName>
    <definedName name="_xlnm.Print_Area" localSheetId="2">'Табл.0 - Общо П'!$A$2:$R$34</definedName>
    <definedName name="_xlnm.Print_Area" localSheetId="3">'Табл.0.1- Мъже П'!$A$2:$R$34</definedName>
    <definedName name="_xlnm.Print_Area" localSheetId="4">'Табл.0.2 - Жени П'!$A$2:$R$32</definedName>
    <definedName name="_xlnm.Print_Area" localSheetId="6">'Табл.I.2 ОЗ ТП'!$A$3:$P$37</definedName>
    <definedName name="_xlnm.Print_Area" localSheetId="7">'Табл.I.3 ОЗ Възраст'!$A$3:$M$60</definedName>
    <definedName name="_xlnm.Print_Area" localSheetId="8">'Табл.I.4.ОЗ Код ЛЗ'!$A$3:$N$48</definedName>
    <definedName name="_xlnm.Print_Area" localSheetId="9">'Табл.I.5 ОЗ продължителност'!$A$3:$I$17</definedName>
    <definedName name="_xlnm.Print_Area" localSheetId="10">'Табл.I.6.ОЗ ПБЛ'!$A$3:$P$39</definedName>
    <definedName name="_xlnm.Print_Area" localSheetId="11">'Табл.I.7.ОЗ ПрБЛ'!$A$3:$P$39</definedName>
    <definedName name="_xlnm.Print_Area" localSheetId="12">'Табл.I.8. ОЗ Персонал'!$A$3:$E$15</definedName>
    <definedName name="_xlnm.Print_Area" localSheetId="15">'Табл.II.2.ТЗПБ ТП'!$A$3:$P$37</definedName>
    <definedName name="_xlnm.Print_Area" localSheetId="16">'Табл.II.3.ТЗПБ Възраст'!$A$3:$M$60</definedName>
    <definedName name="_xlnm.Print_Area" localSheetId="17">'Табл.II.4.ТЗПБ Код ЛЗ'!$A$3:$N$47</definedName>
    <definedName name="_xlnm.Print_Area" localSheetId="18">'Табл.II.5 ТЗПБ продължителност'!$A$3:$I$17</definedName>
    <definedName name="_xlnm.Print_Area" localSheetId="19">'Табл.II.6.ТЗПБ ПБЛ'!$A$3:$P$39</definedName>
    <definedName name="_xlnm.Print_Area" localSheetId="20">'Табл.II.7.ТЗПБ ПрБЛ'!$A$3:$P$39</definedName>
    <definedName name="_xlnm.Print_Area" localSheetId="21">'Табл.II.8.ТЗПБ Персонал'!$A$3:$E$15</definedName>
    <definedName name="_xlnm.Print_Area" localSheetId="22">'Табл.II.9 ТЗПБ Диагнози'!$A$3:$F$29</definedName>
    <definedName name="_xlnm.Print_Area" localSheetId="23">Табл.III.1.БР!$A$3:$M$41</definedName>
    <definedName name="_xlnm.Print_Area" localSheetId="24">'Табл.III.2.Бащи 15 дни'!$A$3:$E$38</definedName>
    <definedName name="_xlnm.Print_Area" localSheetId="25">Табл.III.3ОМД!$A$3:$M$39</definedName>
    <definedName name="_xlnm.Print_Area" localSheetId="26">'Табл.III.4.ОМД до 8 бащи'!$A$3:$E$38</definedName>
    <definedName name="_xlnm.Print_Area" localSheetId="27">Табл.III.5.Осиновяване!$A$3:$E$40</definedName>
    <definedName name="_xlnm.Print_Area" localSheetId="13">'Табл.Ι.9 ОЗ Диагнози'!$A$3:$F$29</definedName>
    <definedName name="_xlnm.Print_Area" localSheetId="0">Увод!$A$1:$A$48</definedName>
    <definedName name="_xlnm.Print_Titles" localSheetId="23">Табл.III.1.БР!$A:$A</definedName>
  </definedNames>
  <calcPr calcId="191029"/>
</workbook>
</file>

<file path=xl/calcChain.xml><?xml version="1.0" encoding="utf-8"?>
<calcChain xmlns="http://schemas.openxmlformats.org/spreadsheetml/2006/main">
  <c r="I9" i="12" l="1"/>
  <c r="C28" i="18"/>
  <c r="D28" i="18"/>
  <c r="E28" i="18"/>
  <c r="F28" i="18"/>
  <c r="C29" i="18"/>
  <c r="D29" i="18"/>
  <c r="E29" i="18"/>
  <c r="F29" i="18"/>
  <c r="C30" i="18"/>
  <c r="D30" i="18"/>
  <c r="E30" i="18"/>
  <c r="F30" i="18"/>
  <c r="C31" i="18"/>
  <c r="D31" i="18"/>
  <c r="E31" i="18"/>
  <c r="F31" i="18"/>
  <c r="C32" i="18"/>
  <c r="D32" i="18"/>
  <c r="E32" i="18"/>
  <c r="F32" i="18"/>
  <c r="C33" i="18"/>
  <c r="D33" i="18"/>
  <c r="E33" i="18"/>
  <c r="F33" i="18"/>
  <c r="C34" i="18"/>
  <c r="D34" i="18"/>
  <c r="F34" i="18" s="1"/>
  <c r="E34" i="18"/>
  <c r="C36" i="18"/>
  <c r="D36" i="18"/>
  <c r="E36" i="18"/>
  <c r="F36" i="18"/>
  <c r="C42" i="18"/>
  <c r="D42" i="18"/>
  <c r="E42" i="18"/>
  <c r="F42" i="18"/>
  <c r="J42" i="18"/>
  <c r="J30" i="18"/>
  <c r="J31" i="18"/>
  <c r="J32" i="18"/>
  <c r="N33" i="18"/>
  <c r="N36" i="18"/>
  <c r="N28" i="18"/>
  <c r="P13" i="26"/>
  <c r="P14" i="26"/>
  <c r="E26" i="73"/>
  <c r="B28" i="73"/>
  <c r="E8" i="73"/>
  <c r="E9" i="73"/>
  <c r="E10" i="73"/>
  <c r="E11" i="73"/>
  <c r="E12" i="73"/>
  <c r="E13" i="73"/>
  <c r="E14" i="73"/>
  <c r="E15" i="73"/>
  <c r="E16" i="73"/>
  <c r="E17" i="73"/>
  <c r="E18" i="73"/>
  <c r="E19" i="73"/>
  <c r="E20" i="73"/>
  <c r="E21" i="73"/>
  <c r="E22" i="73"/>
  <c r="E23" i="73"/>
  <c r="E24" i="73"/>
  <c r="E25" i="73"/>
  <c r="E27" i="73"/>
  <c r="E28" i="73"/>
  <c r="E29" i="73"/>
  <c r="E30" i="73"/>
  <c r="E31" i="73"/>
  <c r="E32" i="73"/>
  <c r="E33" i="73"/>
  <c r="E34" i="73"/>
  <c r="E35" i="73"/>
  <c r="D15" i="52" l="1"/>
  <c r="E8" i="52"/>
  <c r="I8" i="65"/>
  <c r="C46" i="45"/>
  <c r="D46" i="45"/>
  <c r="E46" i="45"/>
  <c r="F46" i="45"/>
  <c r="C42" i="45"/>
  <c r="N46" i="45"/>
  <c r="W32" i="61"/>
  <c r="I33" i="5" l="1"/>
  <c r="C10" i="18"/>
  <c r="D10" i="18"/>
  <c r="E10" i="18"/>
  <c r="C11" i="18"/>
  <c r="D11" i="18"/>
  <c r="E11" i="18"/>
  <c r="C12" i="18"/>
  <c r="D12" i="18"/>
  <c r="E12" i="18"/>
  <c r="N32" i="18"/>
  <c r="N12" i="18"/>
  <c r="N10" i="18"/>
  <c r="B15" i="52"/>
  <c r="F10" i="18" l="1"/>
  <c r="F11" i="18"/>
  <c r="F12" i="18"/>
  <c r="J29" i="18"/>
  <c r="E35" i="58" l="1"/>
  <c r="X10" i="69" l="1"/>
  <c r="W10" i="69"/>
  <c r="T10" i="69"/>
  <c r="M9" i="12"/>
  <c r="N31" i="18"/>
  <c r="B10" i="61"/>
  <c r="E8" i="54" l="1"/>
  <c r="E9" i="54"/>
  <c r="E10" i="54"/>
  <c r="E11" i="54"/>
  <c r="E12" i="54"/>
  <c r="E13" i="54"/>
  <c r="E14" i="54"/>
  <c r="E15" i="54"/>
  <c r="E16" i="54"/>
  <c r="E17" i="54"/>
  <c r="E18" i="54"/>
  <c r="E19" i="54"/>
  <c r="E20" i="54"/>
  <c r="E21" i="54"/>
  <c r="E22" i="54"/>
  <c r="E23" i="54"/>
  <c r="E24" i="54"/>
  <c r="E25" i="54"/>
  <c r="E26" i="54"/>
  <c r="E27" i="54"/>
  <c r="E28" i="54"/>
  <c r="E29" i="54"/>
  <c r="E30" i="54"/>
  <c r="E31" i="54"/>
  <c r="E32" i="54"/>
  <c r="E33" i="54"/>
  <c r="E34" i="54"/>
  <c r="E35" i="54"/>
  <c r="C36" i="73" l="1"/>
  <c r="X10" i="61" l="1"/>
  <c r="W10" i="61"/>
  <c r="T10" i="61"/>
  <c r="P10" i="61" l="1"/>
  <c r="O10" i="61"/>
  <c r="L10" i="61"/>
  <c r="B9" i="12"/>
  <c r="C9" i="12"/>
  <c r="D9" i="12"/>
  <c r="E9" i="12" s="1"/>
  <c r="M10" i="12"/>
  <c r="I15" i="5" l="1"/>
  <c r="I17" i="5"/>
  <c r="K26" i="26"/>
  <c r="K9" i="35" l="1"/>
  <c r="B36" i="58" l="1"/>
  <c r="B10" i="12" l="1"/>
  <c r="C10" i="12"/>
  <c r="D10" i="12"/>
  <c r="B11" i="12"/>
  <c r="C11" i="12"/>
  <c r="D11" i="12"/>
  <c r="B12" i="12"/>
  <c r="C12" i="12"/>
  <c r="D12" i="12"/>
  <c r="B13" i="12"/>
  <c r="C13" i="12"/>
  <c r="D13" i="12"/>
  <c r="B14" i="12"/>
  <c r="C14" i="12"/>
  <c r="D14" i="12"/>
  <c r="B15" i="12"/>
  <c r="C15" i="12"/>
  <c r="D15" i="12"/>
  <c r="B16" i="12"/>
  <c r="C16" i="12"/>
  <c r="D16" i="12"/>
  <c r="B17" i="12"/>
  <c r="C17" i="12"/>
  <c r="D17" i="12"/>
  <c r="B18" i="12"/>
  <c r="C18" i="12"/>
  <c r="D18" i="12"/>
  <c r="B19" i="12"/>
  <c r="C19" i="12"/>
  <c r="D19" i="12"/>
  <c r="B20" i="12"/>
  <c r="C20" i="12"/>
  <c r="D20" i="12"/>
  <c r="B21" i="12"/>
  <c r="C21" i="12"/>
  <c r="D21" i="12"/>
  <c r="B22" i="12"/>
  <c r="C22" i="12"/>
  <c r="D22" i="12"/>
  <c r="B23" i="12"/>
  <c r="C23" i="12"/>
  <c r="D23" i="12"/>
  <c r="B24" i="12"/>
  <c r="C24" i="12"/>
  <c r="D24" i="12"/>
  <c r="B25" i="12"/>
  <c r="C25" i="12"/>
  <c r="D25" i="12"/>
  <c r="B26" i="12"/>
  <c r="C26" i="12"/>
  <c r="D26" i="12"/>
  <c r="B27" i="12"/>
  <c r="C27" i="12"/>
  <c r="D27" i="12"/>
  <c r="B28" i="12"/>
  <c r="C28" i="12"/>
  <c r="D28" i="12"/>
  <c r="B29" i="12"/>
  <c r="C29" i="12"/>
  <c r="D29" i="12"/>
  <c r="B30" i="12"/>
  <c r="C30" i="12"/>
  <c r="D30" i="12"/>
  <c r="B31" i="12"/>
  <c r="C31" i="12"/>
  <c r="D31" i="12"/>
  <c r="B32" i="12"/>
  <c r="C32" i="12"/>
  <c r="D32" i="12"/>
  <c r="B33" i="12"/>
  <c r="C33" i="12"/>
  <c r="D33" i="12"/>
  <c r="B34" i="12"/>
  <c r="C34" i="12"/>
  <c r="D34" i="12"/>
  <c r="B35" i="12"/>
  <c r="C35" i="12"/>
  <c r="D35" i="12"/>
  <c r="B36" i="12"/>
  <c r="C36" i="12"/>
  <c r="D36" i="12"/>
  <c r="B37" i="12"/>
  <c r="C37" i="12"/>
  <c r="D37" i="12"/>
  <c r="B38" i="12"/>
  <c r="C38" i="12"/>
  <c r="D38" i="12"/>
  <c r="B39" i="12"/>
  <c r="C39" i="12"/>
  <c r="D39" i="12"/>
  <c r="B40" i="12"/>
  <c r="C40" i="12"/>
  <c r="D40" i="12"/>
  <c r="B41" i="12"/>
  <c r="C41" i="12"/>
  <c r="D41" i="12"/>
  <c r="B42" i="12"/>
  <c r="C42" i="12"/>
  <c r="D42" i="12"/>
  <c r="B43" i="12"/>
  <c r="C43" i="12"/>
  <c r="D43" i="12"/>
  <c r="B44" i="12"/>
  <c r="C44" i="12"/>
  <c r="D44" i="12"/>
  <c r="B45" i="12"/>
  <c r="C45" i="12"/>
  <c r="D45" i="12"/>
  <c r="B46" i="12"/>
  <c r="C46" i="12"/>
  <c r="D46" i="12"/>
  <c r="B47" i="12"/>
  <c r="C47" i="12"/>
  <c r="D47" i="12"/>
  <c r="B48" i="12"/>
  <c r="C48" i="12"/>
  <c r="D48" i="12"/>
  <c r="B49" i="12"/>
  <c r="C49" i="12"/>
  <c r="D49" i="12"/>
  <c r="B50" i="12"/>
  <c r="C50" i="12"/>
  <c r="D50" i="12"/>
  <c r="B51" i="12"/>
  <c r="C51" i="12"/>
  <c r="D51" i="12"/>
  <c r="B52" i="12"/>
  <c r="C52" i="12"/>
  <c r="D52" i="12"/>
  <c r="B53" i="12"/>
  <c r="C53" i="12"/>
  <c r="D53" i="12"/>
  <c r="B54" i="12"/>
  <c r="C54" i="12"/>
  <c r="D54" i="12"/>
  <c r="B55" i="12"/>
  <c r="C55" i="12"/>
  <c r="D55" i="12"/>
  <c r="B56" i="12"/>
  <c r="C56" i="12"/>
  <c r="D56" i="12"/>
  <c r="B57" i="12"/>
  <c r="C57" i="12"/>
  <c r="D57" i="12"/>
  <c r="B9" i="5"/>
  <c r="D36" i="9"/>
  <c r="C36" i="9"/>
  <c r="B36" i="9"/>
  <c r="D35" i="9"/>
  <c r="C35" i="9"/>
  <c r="B35" i="9"/>
  <c r="D34" i="9"/>
  <c r="C34" i="9"/>
  <c r="B34" i="9"/>
  <c r="D33" i="9"/>
  <c r="C33" i="9"/>
  <c r="B33" i="9"/>
  <c r="D32" i="9"/>
  <c r="C32" i="9"/>
  <c r="B32" i="9"/>
  <c r="D31" i="9"/>
  <c r="C31" i="9"/>
  <c r="B31" i="9"/>
  <c r="D30" i="9"/>
  <c r="C30" i="9"/>
  <c r="B30" i="9"/>
  <c r="D29" i="9"/>
  <c r="C29" i="9"/>
  <c r="B29" i="9"/>
  <c r="D28" i="9"/>
  <c r="C28" i="9"/>
  <c r="B28" i="9"/>
  <c r="D27" i="9"/>
  <c r="C27" i="9"/>
  <c r="B27" i="9"/>
  <c r="D26" i="9"/>
  <c r="C26" i="9"/>
  <c r="B26" i="9"/>
  <c r="D25" i="9"/>
  <c r="C25" i="9"/>
  <c r="B25" i="9"/>
  <c r="D24" i="9"/>
  <c r="C24" i="9"/>
  <c r="B24" i="9"/>
  <c r="D23" i="9"/>
  <c r="C23" i="9"/>
  <c r="B23" i="9"/>
  <c r="D22" i="9"/>
  <c r="C22" i="9"/>
  <c r="B22" i="9"/>
  <c r="D21" i="9"/>
  <c r="C21" i="9"/>
  <c r="B21" i="9"/>
  <c r="D20" i="9"/>
  <c r="C20" i="9"/>
  <c r="B20" i="9"/>
  <c r="D19" i="9"/>
  <c r="C19" i="9"/>
  <c r="B19" i="9"/>
  <c r="D18" i="9"/>
  <c r="C18" i="9"/>
  <c r="B18" i="9"/>
  <c r="D17" i="9"/>
  <c r="C17" i="9"/>
  <c r="B17" i="9"/>
  <c r="D16" i="9"/>
  <c r="C16" i="9"/>
  <c r="B16" i="9"/>
  <c r="D15" i="9"/>
  <c r="C15" i="9"/>
  <c r="B15" i="9"/>
  <c r="D14" i="9"/>
  <c r="C14" i="9"/>
  <c r="B14" i="9"/>
  <c r="D13" i="9"/>
  <c r="C13" i="9"/>
  <c r="B13" i="9"/>
  <c r="D12" i="9"/>
  <c r="C12" i="9"/>
  <c r="B12" i="9"/>
  <c r="D11" i="9"/>
  <c r="C11" i="9"/>
  <c r="B11" i="9"/>
  <c r="D10" i="9"/>
  <c r="C10" i="9"/>
  <c r="B10" i="9"/>
  <c r="D9" i="9"/>
  <c r="C9" i="9"/>
  <c r="B9" i="9"/>
  <c r="M36" i="9"/>
  <c r="M35" i="9"/>
  <c r="M34" i="9"/>
  <c r="M33" i="9"/>
  <c r="M32" i="9"/>
  <c r="M31" i="9"/>
  <c r="M30" i="9"/>
  <c r="M29" i="9"/>
  <c r="M28" i="9"/>
  <c r="M27" i="9"/>
  <c r="M26" i="9"/>
  <c r="M25" i="9"/>
  <c r="M24" i="9"/>
  <c r="M23" i="9"/>
  <c r="M22" i="9"/>
  <c r="M21" i="9"/>
  <c r="M20" i="9"/>
  <c r="M19" i="9"/>
  <c r="M18" i="9"/>
  <c r="M17" i="9"/>
  <c r="M16" i="9"/>
  <c r="M15" i="9"/>
  <c r="M14" i="9"/>
  <c r="M13" i="9"/>
  <c r="M12" i="9"/>
  <c r="M11" i="9"/>
  <c r="M10" i="9"/>
  <c r="L37" i="9"/>
  <c r="M9" i="9"/>
  <c r="J37" i="9"/>
  <c r="I36" i="9"/>
  <c r="I35" i="9"/>
  <c r="I34" i="9"/>
  <c r="I33" i="9"/>
  <c r="I32" i="9"/>
  <c r="I31" i="9"/>
  <c r="I30" i="9"/>
  <c r="I29" i="9"/>
  <c r="I28" i="9"/>
  <c r="I27" i="9"/>
  <c r="I26" i="9"/>
  <c r="I25" i="9"/>
  <c r="I24" i="9"/>
  <c r="I23" i="9"/>
  <c r="I22" i="9"/>
  <c r="I21" i="9"/>
  <c r="I20" i="9"/>
  <c r="I19" i="9"/>
  <c r="I18" i="9"/>
  <c r="I17" i="9"/>
  <c r="I16" i="9"/>
  <c r="I15" i="9"/>
  <c r="I14" i="9"/>
  <c r="I13" i="9"/>
  <c r="I12" i="9"/>
  <c r="I11" i="9"/>
  <c r="I10" i="9"/>
  <c r="H37" i="9"/>
  <c r="I9" i="9"/>
  <c r="F37" i="9"/>
  <c r="M9" i="5"/>
  <c r="B10" i="5"/>
  <c r="C10" i="5"/>
  <c r="D10" i="5"/>
  <c r="B11" i="5"/>
  <c r="C11" i="5"/>
  <c r="D11" i="5"/>
  <c r="B12" i="5"/>
  <c r="C12" i="5"/>
  <c r="D12" i="5"/>
  <c r="B13" i="5"/>
  <c r="C13" i="5"/>
  <c r="D13" i="5"/>
  <c r="B14" i="5"/>
  <c r="C14" i="5"/>
  <c r="D14" i="5"/>
  <c r="B15" i="5"/>
  <c r="C15" i="5"/>
  <c r="D15" i="5"/>
  <c r="B16" i="5"/>
  <c r="C16" i="5"/>
  <c r="D16" i="5"/>
  <c r="B17" i="5"/>
  <c r="C17" i="5"/>
  <c r="D17" i="5"/>
  <c r="B18" i="5"/>
  <c r="C18" i="5"/>
  <c r="D18" i="5"/>
  <c r="B19" i="5"/>
  <c r="C19" i="5"/>
  <c r="D19" i="5"/>
  <c r="B20" i="5"/>
  <c r="C20" i="5"/>
  <c r="D20" i="5"/>
  <c r="B21" i="5"/>
  <c r="C21" i="5"/>
  <c r="D21" i="5"/>
  <c r="B22" i="5"/>
  <c r="C22" i="5"/>
  <c r="D22" i="5"/>
  <c r="B23" i="5"/>
  <c r="C23" i="5"/>
  <c r="D23" i="5"/>
  <c r="B24" i="5"/>
  <c r="C24" i="5"/>
  <c r="D24" i="5"/>
  <c r="B25" i="5"/>
  <c r="C25" i="5"/>
  <c r="D25" i="5"/>
  <c r="B26" i="5"/>
  <c r="C26" i="5"/>
  <c r="D26" i="5"/>
  <c r="B27" i="5"/>
  <c r="C27" i="5"/>
  <c r="D27" i="5"/>
  <c r="B28" i="5"/>
  <c r="C28" i="5"/>
  <c r="D28" i="5"/>
  <c r="B29" i="5"/>
  <c r="C29" i="5"/>
  <c r="D29" i="5"/>
  <c r="B30" i="5"/>
  <c r="C30" i="5"/>
  <c r="D30" i="5"/>
  <c r="B31" i="5"/>
  <c r="C31" i="5"/>
  <c r="D31" i="5"/>
  <c r="B32" i="5"/>
  <c r="C32" i="5"/>
  <c r="D32" i="5"/>
  <c r="B33" i="5"/>
  <c r="C33" i="5"/>
  <c r="D33" i="5"/>
  <c r="B34" i="5"/>
  <c r="C34" i="5"/>
  <c r="D34" i="5"/>
  <c r="B35" i="5"/>
  <c r="C35" i="5"/>
  <c r="D35" i="5"/>
  <c r="B36" i="5"/>
  <c r="C36" i="5"/>
  <c r="D36" i="5"/>
  <c r="D9" i="5"/>
  <c r="C9" i="5"/>
  <c r="M36" i="5"/>
  <c r="M35" i="5"/>
  <c r="M34" i="5"/>
  <c r="M33" i="5"/>
  <c r="M32" i="5"/>
  <c r="M31" i="5"/>
  <c r="M30" i="5"/>
  <c r="M29" i="5"/>
  <c r="M28" i="5"/>
  <c r="M27" i="5"/>
  <c r="M26" i="5"/>
  <c r="M25" i="5"/>
  <c r="M24" i="5"/>
  <c r="M23" i="5"/>
  <c r="M22" i="5"/>
  <c r="M21" i="5"/>
  <c r="M20" i="5"/>
  <c r="M19" i="5"/>
  <c r="M18" i="5"/>
  <c r="M17" i="5"/>
  <c r="M16" i="5"/>
  <c r="M15" i="5"/>
  <c r="M14" i="5"/>
  <c r="M13" i="5"/>
  <c r="M12" i="5"/>
  <c r="M11" i="5"/>
  <c r="M10" i="5"/>
  <c r="L37" i="5"/>
  <c r="J37" i="5"/>
  <c r="I36" i="5"/>
  <c r="I35" i="5"/>
  <c r="I34" i="5"/>
  <c r="I31" i="5"/>
  <c r="I30" i="5"/>
  <c r="I29" i="5"/>
  <c r="I28" i="5"/>
  <c r="I26" i="5"/>
  <c r="I25" i="5"/>
  <c r="I23" i="5"/>
  <c r="I22" i="5"/>
  <c r="I21" i="5"/>
  <c r="I20" i="5"/>
  <c r="I14" i="5"/>
  <c r="I12" i="5"/>
  <c r="I11" i="5"/>
  <c r="I10" i="5"/>
  <c r="H37" i="5"/>
  <c r="I9" i="5"/>
  <c r="F37" i="5"/>
  <c r="B9" i="29"/>
  <c r="O37" i="29"/>
  <c r="N37" i="29"/>
  <c r="M37" i="29"/>
  <c r="L37" i="29"/>
  <c r="J37" i="29"/>
  <c r="I37" i="29"/>
  <c r="H37" i="29"/>
  <c r="G37" i="29"/>
  <c r="P36" i="29"/>
  <c r="K36" i="29"/>
  <c r="E36" i="29"/>
  <c r="D36" i="29"/>
  <c r="C36" i="29"/>
  <c r="B36" i="29"/>
  <c r="P35" i="29"/>
  <c r="K35" i="29"/>
  <c r="E35" i="29"/>
  <c r="D35" i="29"/>
  <c r="C35" i="29"/>
  <c r="B35" i="29"/>
  <c r="P34" i="29"/>
  <c r="K34" i="29"/>
  <c r="E34" i="29"/>
  <c r="D34" i="29"/>
  <c r="C34" i="29"/>
  <c r="B34" i="29"/>
  <c r="P33" i="29"/>
  <c r="K33" i="29"/>
  <c r="E33" i="29"/>
  <c r="D33" i="29"/>
  <c r="C33" i="29"/>
  <c r="B33" i="29"/>
  <c r="P32" i="29"/>
  <c r="K32" i="29"/>
  <c r="E32" i="29"/>
  <c r="D32" i="29"/>
  <c r="C32" i="29"/>
  <c r="B32" i="29"/>
  <c r="P31" i="29"/>
  <c r="K31" i="29"/>
  <c r="E31" i="29"/>
  <c r="D31" i="29"/>
  <c r="C31" i="29"/>
  <c r="B31" i="29"/>
  <c r="P30" i="29"/>
  <c r="K30" i="29"/>
  <c r="E30" i="29"/>
  <c r="D30" i="29"/>
  <c r="C30" i="29"/>
  <c r="B30" i="29"/>
  <c r="P29" i="29"/>
  <c r="K29" i="29"/>
  <c r="E29" i="29"/>
  <c r="D29" i="29"/>
  <c r="C29" i="29"/>
  <c r="B29" i="29"/>
  <c r="P28" i="29"/>
  <c r="K28" i="29"/>
  <c r="E28" i="29"/>
  <c r="D28" i="29"/>
  <c r="C28" i="29"/>
  <c r="B28" i="29"/>
  <c r="P27" i="29"/>
  <c r="K27" i="29"/>
  <c r="E27" i="29"/>
  <c r="D27" i="29"/>
  <c r="C27" i="29"/>
  <c r="B27" i="29"/>
  <c r="P26" i="29"/>
  <c r="K26" i="29"/>
  <c r="E26" i="29"/>
  <c r="D26" i="29"/>
  <c r="C26" i="29"/>
  <c r="B26" i="29"/>
  <c r="P25" i="29"/>
  <c r="K25" i="29"/>
  <c r="E25" i="29"/>
  <c r="D25" i="29"/>
  <c r="C25" i="29"/>
  <c r="B25" i="29"/>
  <c r="P24" i="29"/>
  <c r="K24" i="29"/>
  <c r="E24" i="29"/>
  <c r="D24" i="29"/>
  <c r="C24" i="29"/>
  <c r="B24" i="29"/>
  <c r="P23" i="29"/>
  <c r="K23" i="29"/>
  <c r="E23" i="29"/>
  <c r="D23" i="29"/>
  <c r="C23" i="29"/>
  <c r="B23" i="29"/>
  <c r="P22" i="29"/>
  <c r="K22" i="29"/>
  <c r="E22" i="29"/>
  <c r="D22" i="29"/>
  <c r="C22" i="29"/>
  <c r="B22" i="29"/>
  <c r="P21" i="29"/>
  <c r="K21" i="29"/>
  <c r="E21" i="29"/>
  <c r="D21" i="29"/>
  <c r="C21" i="29"/>
  <c r="B21" i="29"/>
  <c r="P20" i="29"/>
  <c r="K20" i="29"/>
  <c r="E20" i="29"/>
  <c r="D20" i="29"/>
  <c r="C20" i="29"/>
  <c r="B20" i="29"/>
  <c r="P19" i="29"/>
  <c r="K19" i="29"/>
  <c r="E19" i="29"/>
  <c r="D19" i="29"/>
  <c r="C19" i="29"/>
  <c r="B19" i="29"/>
  <c r="P18" i="29"/>
  <c r="K18" i="29"/>
  <c r="E18" i="29"/>
  <c r="D18" i="29"/>
  <c r="C18" i="29"/>
  <c r="B18" i="29"/>
  <c r="P17" i="29"/>
  <c r="K17" i="29"/>
  <c r="E17" i="29"/>
  <c r="D17" i="29"/>
  <c r="C17" i="29"/>
  <c r="B17" i="29"/>
  <c r="P16" i="29"/>
  <c r="K16" i="29"/>
  <c r="E16" i="29"/>
  <c r="D16" i="29"/>
  <c r="C16" i="29"/>
  <c r="B16" i="29"/>
  <c r="P15" i="29"/>
  <c r="K15" i="29"/>
  <c r="E15" i="29"/>
  <c r="D15" i="29"/>
  <c r="C15" i="29"/>
  <c r="B15" i="29"/>
  <c r="P14" i="29"/>
  <c r="K14" i="29"/>
  <c r="E14" i="29"/>
  <c r="D14" i="29"/>
  <c r="C14" i="29"/>
  <c r="B14" i="29"/>
  <c r="P13" i="29"/>
  <c r="K13" i="29"/>
  <c r="E13" i="29"/>
  <c r="D13" i="29"/>
  <c r="C13" i="29"/>
  <c r="B13" i="29"/>
  <c r="P12" i="29"/>
  <c r="K12" i="29"/>
  <c r="E12" i="29"/>
  <c r="D12" i="29"/>
  <c r="C12" i="29"/>
  <c r="B12" i="29"/>
  <c r="P11" i="29"/>
  <c r="K11" i="29"/>
  <c r="E11" i="29"/>
  <c r="D11" i="29"/>
  <c r="C11" i="29"/>
  <c r="B11" i="29"/>
  <c r="P10" i="29"/>
  <c r="K10" i="29"/>
  <c r="E10" i="29"/>
  <c r="D10" i="29"/>
  <c r="C10" i="29"/>
  <c r="B10" i="29"/>
  <c r="P9" i="29"/>
  <c r="K9" i="29"/>
  <c r="E9" i="29"/>
  <c r="D9" i="29"/>
  <c r="C9" i="29"/>
  <c r="B10" i="26"/>
  <c r="C10" i="26"/>
  <c r="D10" i="26"/>
  <c r="E10" i="26"/>
  <c r="B11" i="26"/>
  <c r="C11" i="26"/>
  <c r="D11" i="26"/>
  <c r="E11" i="26"/>
  <c r="B12" i="26"/>
  <c r="C12" i="26"/>
  <c r="D12" i="26"/>
  <c r="E12" i="26"/>
  <c r="B13" i="26"/>
  <c r="C13" i="26"/>
  <c r="D13" i="26"/>
  <c r="E13" i="26"/>
  <c r="B14" i="26"/>
  <c r="C14" i="26"/>
  <c r="D14" i="26"/>
  <c r="E14" i="26"/>
  <c r="B15" i="26"/>
  <c r="C15" i="26"/>
  <c r="D15" i="26"/>
  <c r="E15" i="26"/>
  <c r="B16" i="26"/>
  <c r="C16" i="26"/>
  <c r="D16" i="26"/>
  <c r="E16" i="26"/>
  <c r="B17" i="26"/>
  <c r="C17" i="26"/>
  <c r="D17" i="26"/>
  <c r="E17" i="26"/>
  <c r="B18" i="26"/>
  <c r="C18" i="26"/>
  <c r="D18" i="26"/>
  <c r="E18" i="26"/>
  <c r="B19" i="26"/>
  <c r="C19" i="26"/>
  <c r="D19" i="26"/>
  <c r="E19" i="26"/>
  <c r="B20" i="26"/>
  <c r="C20" i="26"/>
  <c r="D20" i="26"/>
  <c r="E20" i="26"/>
  <c r="B21" i="26"/>
  <c r="C21" i="26"/>
  <c r="D21" i="26"/>
  <c r="E21" i="26"/>
  <c r="B22" i="26"/>
  <c r="C22" i="26"/>
  <c r="D22" i="26"/>
  <c r="E22" i="26"/>
  <c r="B23" i="26"/>
  <c r="C23" i="26"/>
  <c r="D23" i="26"/>
  <c r="E23" i="26"/>
  <c r="B24" i="26"/>
  <c r="C24" i="26"/>
  <c r="D24" i="26"/>
  <c r="E24" i="26"/>
  <c r="B25" i="26"/>
  <c r="C25" i="26"/>
  <c r="D25" i="26"/>
  <c r="E25" i="26"/>
  <c r="B26" i="26"/>
  <c r="C26" i="26"/>
  <c r="D26" i="26"/>
  <c r="E26" i="26"/>
  <c r="B27" i="26"/>
  <c r="C27" i="26"/>
  <c r="D27" i="26"/>
  <c r="E27" i="26"/>
  <c r="B28" i="26"/>
  <c r="C28" i="26"/>
  <c r="D28" i="26"/>
  <c r="E28" i="26"/>
  <c r="B29" i="26"/>
  <c r="C29" i="26"/>
  <c r="D29" i="26"/>
  <c r="E29" i="26"/>
  <c r="B30" i="26"/>
  <c r="C30" i="26"/>
  <c r="D30" i="26"/>
  <c r="E30" i="26"/>
  <c r="B31" i="26"/>
  <c r="C31" i="26"/>
  <c r="D31" i="26"/>
  <c r="E31" i="26"/>
  <c r="B32" i="26"/>
  <c r="C32" i="26"/>
  <c r="D32" i="26"/>
  <c r="E32" i="26"/>
  <c r="B33" i="26"/>
  <c r="C33" i="26"/>
  <c r="D33" i="26"/>
  <c r="E33" i="26"/>
  <c r="B34" i="26"/>
  <c r="C34" i="26"/>
  <c r="D34" i="26"/>
  <c r="E34" i="26"/>
  <c r="B35" i="26"/>
  <c r="C35" i="26"/>
  <c r="D35" i="26"/>
  <c r="E35" i="26"/>
  <c r="B36" i="26"/>
  <c r="C36" i="26"/>
  <c r="D36" i="26"/>
  <c r="E36" i="26"/>
  <c r="E9" i="26"/>
  <c r="D9" i="26"/>
  <c r="C9" i="26"/>
  <c r="B9" i="26"/>
  <c r="P36" i="26"/>
  <c r="P35" i="26"/>
  <c r="P34" i="26"/>
  <c r="P33" i="26"/>
  <c r="P32" i="26"/>
  <c r="P31" i="26"/>
  <c r="P30" i="26"/>
  <c r="P29" i="26"/>
  <c r="P28" i="26"/>
  <c r="P27" i="26"/>
  <c r="P26" i="26"/>
  <c r="P25" i="26"/>
  <c r="P24" i="26"/>
  <c r="P23" i="26"/>
  <c r="P22" i="26"/>
  <c r="P21" i="26"/>
  <c r="P20" i="26"/>
  <c r="P19" i="26"/>
  <c r="P18" i="26"/>
  <c r="P17" i="26"/>
  <c r="P16" i="26"/>
  <c r="P15" i="26"/>
  <c r="P12" i="26"/>
  <c r="P11" i="26"/>
  <c r="P10" i="26"/>
  <c r="O37" i="26"/>
  <c r="N37" i="26"/>
  <c r="P9" i="26"/>
  <c r="L37" i="26"/>
  <c r="K36" i="26"/>
  <c r="K35" i="26"/>
  <c r="K34" i="26"/>
  <c r="K33" i="26"/>
  <c r="K32" i="26"/>
  <c r="K31" i="26"/>
  <c r="K30" i="26"/>
  <c r="K29" i="26"/>
  <c r="K28" i="26"/>
  <c r="K27" i="26"/>
  <c r="K25" i="26"/>
  <c r="K24" i="26"/>
  <c r="K23" i="26"/>
  <c r="K22" i="26"/>
  <c r="K21" i="26"/>
  <c r="K20" i="26"/>
  <c r="K19" i="26"/>
  <c r="K18" i="26"/>
  <c r="K17" i="26"/>
  <c r="K16" i="26"/>
  <c r="K15" i="26"/>
  <c r="K14" i="26"/>
  <c r="K13" i="26"/>
  <c r="K12" i="26"/>
  <c r="K11" i="26"/>
  <c r="K10" i="26"/>
  <c r="J37" i="26"/>
  <c r="I37" i="26"/>
  <c r="K9" i="26"/>
  <c r="G37" i="26"/>
  <c r="E46" i="18"/>
  <c r="D46" i="18"/>
  <c r="C46" i="18"/>
  <c r="E26" i="18"/>
  <c r="D26" i="18"/>
  <c r="C26" i="18"/>
  <c r="E25" i="18"/>
  <c r="D25" i="18"/>
  <c r="C25" i="18"/>
  <c r="E20" i="18"/>
  <c r="D20" i="18"/>
  <c r="C20" i="18"/>
  <c r="E19" i="18"/>
  <c r="D19" i="18"/>
  <c r="C19" i="18"/>
  <c r="E17" i="18"/>
  <c r="D17" i="18"/>
  <c r="C17" i="18"/>
  <c r="E15" i="18"/>
  <c r="D15" i="18"/>
  <c r="C15" i="18"/>
  <c r="E13" i="18"/>
  <c r="D13" i="18"/>
  <c r="C13" i="18"/>
  <c r="E9" i="18"/>
  <c r="D9" i="18"/>
  <c r="C9" i="18"/>
  <c r="N46" i="18"/>
  <c r="N30" i="18"/>
  <c r="N26" i="18"/>
  <c r="N25" i="18"/>
  <c r="N20" i="18"/>
  <c r="N19" i="18"/>
  <c r="N17" i="18"/>
  <c r="N15" i="18"/>
  <c r="N13" i="18"/>
  <c r="N11" i="18"/>
  <c r="M47" i="18"/>
  <c r="N9" i="18"/>
  <c r="K47" i="18"/>
  <c r="J46" i="18"/>
  <c r="J34" i="18"/>
  <c r="J26" i="18"/>
  <c r="J25" i="18"/>
  <c r="J20" i="18"/>
  <c r="J19" i="18"/>
  <c r="J17" i="18"/>
  <c r="J15" i="18"/>
  <c r="J13" i="18"/>
  <c r="J11" i="18"/>
  <c r="I47" i="18"/>
  <c r="J9" i="18"/>
  <c r="G47" i="18"/>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L58" i="12"/>
  <c r="J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6" i="12"/>
  <c r="I15" i="12"/>
  <c r="I14" i="12"/>
  <c r="I13" i="12"/>
  <c r="I12" i="12"/>
  <c r="I11" i="12"/>
  <c r="H58" i="12"/>
  <c r="I10" i="12"/>
  <c r="F58" i="12"/>
  <c r="B9" i="35"/>
  <c r="D36" i="35"/>
  <c r="C36" i="35"/>
  <c r="B36" i="35"/>
  <c r="D35" i="35"/>
  <c r="C35" i="35"/>
  <c r="B35" i="35"/>
  <c r="D34" i="35"/>
  <c r="C34" i="35"/>
  <c r="B34" i="35"/>
  <c r="D33" i="35"/>
  <c r="C33" i="35"/>
  <c r="B33" i="35"/>
  <c r="D32" i="35"/>
  <c r="C32" i="35"/>
  <c r="B32" i="35"/>
  <c r="D31" i="35"/>
  <c r="C31" i="35"/>
  <c r="B31" i="35"/>
  <c r="D30" i="35"/>
  <c r="C30" i="35"/>
  <c r="B30" i="35"/>
  <c r="D29" i="35"/>
  <c r="C29" i="35"/>
  <c r="B29" i="35"/>
  <c r="D28" i="35"/>
  <c r="C28" i="35"/>
  <c r="B28" i="35"/>
  <c r="D27" i="35"/>
  <c r="C27" i="35"/>
  <c r="B27" i="35"/>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D17" i="35"/>
  <c r="C17" i="35"/>
  <c r="B17" i="35"/>
  <c r="D16" i="35"/>
  <c r="C16" i="35"/>
  <c r="B16" i="35"/>
  <c r="D15" i="35"/>
  <c r="C15" i="35"/>
  <c r="B15" i="35"/>
  <c r="D14" i="35"/>
  <c r="C14" i="35"/>
  <c r="B14" i="35"/>
  <c r="D13" i="35"/>
  <c r="C13" i="35"/>
  <c r="B13" i="35"/>
  <c r="D12" i="35"/>
  <c r="C12" i="35"/>
  <c r="B12" i="35"/>
  <c r="D11" i="35"/>
  <c r="C11" i="35"/>
  <c r="B11" i="35"/>
  <c r="D10" i="35"/>
  <c r="C10" i="35"/>
  <c r="B10" i="35"/>
  <c r="D9" i="35"/>
  <c r="C9" i="35"/>
  <c r="O36" i="35"/>
  <c r="P36" i="35"/>
  <c r="O35" i="35"/>
  <c r="P35" i="35"/>
  <c r="O34" i="35"/>
  <c r="P34" i="35"/>
  <c r="P33" i="35"/>
  <c r="P32" i="35"/>
  <c r="O30" i="35"/>
  <c r="O28" i="35"/>
  <c r="P27" i="35"/>
  <c r="P26" i="35"/>
  <c r="P25" i="35"/>
  <c r="P24" i="35"/>
  <c r="O23" i="35"/>
  <c r="O22" i="35"/>
  <c r="O20" i="35"/>
  <c r="O19" i="35"/>
  <c r="P19" i="35"/>
  <c r="P18" i="35"/>
  <c r="P17" i="35"/>
  <c r="P16" i="35"/>
  <c r="O14" i="35"/>
  <c r="O12" i="35"/>
  <c r="P11" i="35"/>
  <c r="P10" i="35"/>
  <c r="P9" i="35"/>
  <c r="K36" i="35"/>
  <c r="J35" i="35"/>
  <c r="J34" i="35"/>
  <c r="K33" i="35"/>
  <c r="J30" i="35"/>
  <c r="K30" i="35"/>
  <c r="K29" i="35"/>
  <c r="J27" i="35"/>
  <c r="J26" i="35"/>
  <c r="K26" i="35"/>
  <c r="K25" i="35"/>
  <c r="J22" i="35"/>
  <c r="K22" i="35"/>
  <c r="K21" i="35"/>
  <c r="J19" i="35"/>
  <c r="J18" i="35"/>
  <c r="K18" i="35"/>
  <c r="K17" i="35"/>
  <c r="K14" i="35"/>
  <c r="K12" i="35"/>
  <c r="J11" i="35"/>
  <c r="K11" i="35"/>
  <c r="J10" i="35"/>
  <c r="I37" i="35"/>
  <c r="E10" i="69"/>
  <c r="B10" i="69"/>
  <c r="F37" i="69"/>
  <c r="E37" i="69"/>
  <c r="C37" i="69"/>
  <c r="B37" i="69"/>
  <c r="F36" i="69"/>
  <c r="E36" i="69"/>
  <c r="C36" i="69"/>
  <c r="B36" i="69"/>
  <c r="F35" i="69"/>
  <c r="E35" i="69"/>
  <c r="C35" i="69"/>
  <c r="B35" i="69"/>
  <c r="F34" i="69"/>
  <c r="E34" i="69"/>
  <c r="C34" i="69"/>
  <c r="B34" i="69"/>
  <c r="F33" i="69"/>
  <c r="E33" i="69"/>
  <c r="C33" i="69"/>
  <c r="B33" i="69"/>
  <c r="F32" i="69"/>
  <c r="E32" i="69"/>
  <c r="C32" i="69"/>
  <c r="B32" i="69"/>
  <c r="F31" i="69"/>
  <c r="E31" i="69"/>
  <c r="C31" i="69"/>
  <c r="B31" i="69"/>
  <c r="F30" i="69"/>
  <c r="E30" i="69"/>
  <c r="C30" i="69"/>
  <c r="B30" i="69"/>
  <c r="F29" i="69"/>
  <c r="E29" i="69"/>
  <c r="C29" i="69"/>
  <c r="B29" i="69"/>
  <c r="F28" i="69"/>
  <c r="E28" i="69"/>
  <c r="C28" i="69"/>
  <c r="B28" i="69"/>
  <c r="F27" i="69"/>
  <c r="E27" i="69"/>
  <c r="C27" i="69"/>
  <c r="B27" i="69"/>
  <c r="F26" i="69"/>
  <c r="E26" i="69"/>
  <c r="C26" i="69"/>
  <c r="B26" i="69"/>
  <c r="F25" i="69"/>
  <c r="E25" i="69"/>
  <c r="C25" i="69"/>
  <c r="B25" i="69"/>
  <c r="F24" i="69"/>
  <c r="E24" i="69"/>
  <c r="C24" i="69"/>
  <c r="B24" i="69"/>
  <c r="F23" i="69"/>
  <c r="E23" i="69"/>
  <c r="C23" i="69"/>
  <c r="B23" i="69"/>
  <c r="F22" i="69"/>
  <c r="E22" i="69"/>
  <c r="C22" i="69"/>
  <c r="B22" i="69"/>
  <c r="F21" i="69"/>
  <c r="E21" i="69"/>
  <c r="C21" i="69"/>
  <c r="B21" i="69"/>
  <c r="F20" i="69"/>
  <c r="E20" i="69"/>
  <c r="C20" i="69"/>
  <c r="B20" i="69"/>
  <c r="F19" i="69"/>
  <c r="E19" i="69"/>
  <c r="C19" i="69"/>
  <c r="B19" i="69"/>
  <c r="F18" i="69"/>
  <c r="E18" i="69"/>
  <c r="C18" i="69"/>
  <c r="B18" i="69"/>
  <c r="F17" i="69"/>
  <c r="E17" i="69"/>
  <c r="C17" i="69"/>
  <c r="B17" i="69"/>
  <c r="F16" i="69"/>
  <c r="E16" i="69"/>
  <c r="C16" i="69"/>
  <c r="B16" i="69"/>
  <c r="F15" i="69"/>
  <c r="E15" i="69"/>
  <c r="C15" i="69"/>
  <c r="B15" i="69"/>
  <c r="F14" i="69"/>
  <c r="E14" i="69"/>
  <c r="C14" i="69"/>
  <c r="B14" i="69"/>
  <c r="F13" i="69"/>
  <c r="E13" i="69"/>
  <c r="C13" i="69"/>
  <c r="B13" i="69"/>
  <c r="F12" i="69"/>
  <c r="E12" i="69"/>
  <c r="C12" i="69"/>
  <c r="B12" i="69"/>
  <c r="F11" i="69"/>
  <c r="E11" i="69"/>
  <c r="C11" i="69"/>
  <c r="B11" i="69"/>
  <c r="F10" i="69"/>
  <c r="C10" i="69"/>
  <c r="X37" i="69"/>
  <c r="W37" i="69"/>
  <c r="T37" i="69"/>
  <c r="W36" i="69"/>
  <c r="X36" i="69"/>
  <c r="T36" i="69"/>
  <c r="W35" i="69"/>
  <c r="X35" i="69"/>
  <c r="T35" i="69"/>
  <c r="W34" i="69"/>
  <c r="X34" i="69"/>
  <c r="T34" i="69"/>
  <c r="X33" i="69"/>
  <c r="W33" i="69"/>
  <c r="T33" i="69"/>
  <c r="W32" i="69"/>
  <c r="T32" i="69"/>
  <c r="X32" i="69"/>
  <c r="W31" i="69"/>
  <c r="X31" i="69"/>
  <c r="T31" i="69"/>
  <c r="W30" i="69"/>
  <c r="X30" i="69"/>
  <c r="T30" i="69"/>
  <c r="X29" i="69"/>
  <c r="W29" i="69"/>
  <c r="T29" i="69"/>
  <c r="W28" i="69"/>
  <c r="T28" i="69"/>
  <c r="X28" i="69"/>
  <c r="W27" i="69"/>
  <c r="X27" i="69"/>
  <c r="T27" i="69"/>
  <c r="W26" i="69"/>
  <c r="X26" i="69"/>
  <c r="T26" i="69"/>
  <c r="X25" i="69"/>
  <c r="W25" i="69"/>
  <c r="T25" i="69"/>
  <c r="W24" i="69"/>
  <c r="T24" i="69"/>
  <c r="X24" i="69"/>
  <c r="W23" i="69"/>
  <c r="X23" i="69"/>
  <c r="T23" i="69"/>
  <c r="W22" i="69"/>
  <c r="X22" i="69"/>
  <c r="T22" i="69"/>
  <c r="X21" i="69"/>
  <c r="W21" i="69"/>
  <c r="T21" i="69"/>
  <c r="W20" i="69"/>
  <c r="T20" i="69"/>
  <c r="X20" i="69"/>
  <c r="W19" i="69"/>
  <c r="X19" i="69"/>
  <c r="T19" i="69"/>
  <c r="W18" i="69"/>
  <c r="X18" i="69"/>
  <c r="T18" i="69"/>
  <c r="X17" i="69"/>
  <c r="W17" i="69"/>
  <c r="T17" i="69"/>
  <c r="W16" i="69"/>
  <c r="T16" i="69"/>
  <c r="X16" i="69"/>
  <c r="W15" i="69"/>
  <c r="X15" i="69"/>
  <c r="T15" i="69"/>
  <c r="W14" i="69"/>
  <c r="X14" i="69"/>
  <c r="T14" i="69"/>
  <c r="X13" i="69"/>
  <c r="W13" i="69"/>
  <c r="T13" i="69"/>
  <c r="W12" i="69"/>
  <c r="T12" i="69"/>
  <c r="X12" i="69"/>
  <c r="W11" i="69"/>
  <c r="X11" i="69"/>
  <c r="T11" i="69"/>
  <c r="S38" i="69"/>
  <c r="R38" i="69"/>
  <c r="P37" i="69"/>
  <c r="O37" i="69"/>
  <c r="L37" i="69"/>
  <c r="P36" i="69"/>
  <c r="O36" i="69"/>
  <c r="L36" i="69"/>
  <c r="O35" i="69"/>
  <c r="P35" i="69"/>
  <c r="L35" i="69"/>
  <c r="O34" i="69"/>
  <c r="P34" i="69"/>
  <c r="L34" i="69"/>
  <c r="P33" i="69"/>
  <c r="O33" i="69"/>
  <c r="L33" i="69"/>
  <c r="P32" i="69"/>
  <c r="O32" i="69"/>
  <c r="L32" i="69"/>
  <c r="O31" i="69"/>
  <c r="P31" i="69"/>
  <c r="L31" i="69"/>
  <c r="O30" i="69"/>
  <c r="P30" i="69"/>
  <c r="L30" i="69"/>
  <c r="P29" i="69"/>
  <c r="O29" i="69"/>
  <c r="L29" i="69"/>
  <c r="P28" i="69"/>
  <c r="O28" i="69"/>
  <c r="L28" i="69"/>
  <c r="O27" i="69"/>
  <c r="P27" i="69"/>
  <c r="L27" i="69"/>
  <c r="O26" i="69"/>
  <c r="P26" i="69"/>
  <c r="L26" i="69"/>
  <c r="P25" i="69"/>
  <c r="O25" i="69"/>
  <c r="L25" i="69"/>
  <c r="P24" i="69"/>
  <c r="O24" i="69"/>
  <c r="L24" i="69"/>
  <c r="O23" i="69"/>
  <c r="P23" i="69"/>
  <c r="L23" i="69"/>
  <c r="O22" i="69"/>
  <c r="P22" i="69"/>
  <c r="L22" i="69"/>
  <c r="P21" i="69"/>
  <c r="O21" i="69"/>
  <c r="L21" i="69"/>
  <c r="P20" i="69"/>
  <c r="O20" i="69"/>
  <c r="L20" i="69"/>
  <c r="O19" i="69"/>
  <c r="P19" i="69"/>
  <c r="L19" i="69"/>
  <c r="O18" i="69"/>
  <c r="P18" i="69"/>
  <c r="L18" i="69"/>
  <c r="P17" i="69"/>
  <c r="O17" i="69"/>
  <c r="L17" i="69"/>
  <c r="P16" i="69"/>
  <c r="O16" i="69"/>
  <c r="L16" i="69"/>
  <c r="O15" i="69"/>
  <c r="P15" i="69"/>
  <c r="L15" i="69"/>
  <c r="O14" i="69"/>
  <c r="P14" i="69"/>
  <c r="L14" i="69"/>
  <c r="P13" i="69"/>
  <c r="O13" i="69"/>
  <c r="L13" i="69"/>
  <c r="P12" i="69"/>
  <c r="O12" i="69"/>
  <c r="L12" i="69"/>
  <c r="O11" i="69"/>
  <c r="P11" i="69"/>
  <c r="L11" i="69"/>
  <c r="O10" i="69"/>
  <c r="P10" i="69"/>
  <c r="K38" i="69"/>
  <c r="L10" i="69"/>
  <c r="B9" i="51"/>
  <c r="E36" i="51"/>
  <c r="D36" i="51"/>
  <c r="C36" i="51"/>
  <c r="B36" i="51"/>
  <c r="E35" i="51"/>
  <c r="D35" i="51"/>
  <c r="C35" i="51"/>
  <c r="B35" i="51"/>
  <c r="E34" i="51"/>
  <c r="D34" i="51"/>
  <c r="C34" i="51"/>
  <c r="B34" i="51"/>
  <c r="E33" i="51"/>
  <c r="D33" i="51"/>
  <c r="C33" i="51"/>
  <c r="B33" i="51"/>
  <c r="E32" i="51"/>
  <c r="D32" i="51"/>
  <c r="C32" i="51"/>
  <c r="B32" i="51"/>
  <c r="E31" i="51"/>
  <c r="D31" i="51"/>
  <c r="C31" i="51"/>
  <c r="B31" i="51"/>
  <c r="E30" i="51"/>
  <c r="D30" i="51"/>
  <c r="C30" i="51"/>
  <c r="B30" i="51"/>
  <c r="E29" i="51"/>
  <c r="D29" i="51"/>
  <c r="C29" i="51"/>
  <c r="B29" i="51"/>
  <c r="E28" i="51"/>
  <c r="D28" i="51"/>
  <c r="C28" i="51"/>
  <c r="B28" i="51"/>
  <c r="E27" i="51"/>
  <c r="D27" i="51"/>
  <c r="C27" i="51"/>
  <c r="B27" i="51"/>
  <c r="E26" i="51"/>
  <c r="D26" i="51"/>
  <c r="C26" i="51"/>
  <c r="B26" i="51"/>
  <c r="E25" i="51"/>
  <c r="D25" i="51"/>
  <c r="C25" i="51"/>
  <c r="B25" i="51"/>
  <c r="E24" i="51"/>
  <c r="D24" i="51"/>
  <c r="C24" i="51"/>
  <c r="B24" i="51"/>
  <c r="E23" i="51"/>
  <c r="D23" i="51"/>
  <c r="C23" i="51"/>
  <c r="B23" i="51"/>
  <c r="E22" i="51"/>
  <c r="D22" i="51"/>
  <c r="C22" i="51"/>
  <c r="B22" i="51"/>
  <c r="E21" i="51"/>
  <c r="D21" i="51"/>
  <c r="C21" i="51"/>
  <c r="B21" i="51"/>
  <c r="E20" i="51"/>
  <c r="D20" i="51"/>
  <c r="C20" i="51"/>
  <c r="B20" i="51"/>
  <c r="E19" i="51"/>
  <c r="D19" i="51"/>
  <c r="C19" i="51"/>
  <c r="B19" i="51"/>
  <c r="E18" i="51"/>
  <c r="D18" i="51"/>
  <c r="C18" i="51"/>
  <c r="B18" i="51"/>
  <c r="E17" i="51"/>
  <c r="D17" i="51"/>
  <c r="C17" i="51"/>
  <c r="B17" i="51"/>
  <c r="E16" i="51"/>
  <c r="D16" i="51"/>
  <c r="C16" i="51"/>
  <c r="B16" i="51"/>
  <c r="E15" i="51"/>
  <c r="D15" i="51"/>
  <c r="C15" i="51"/>
  <c r="B15" i="51"/>
  <c r="E14" i="51"/>
  <c r="D14" i="51"/>
  <c r="C14" i="51"/>
  <c r="B14" i="51"/>
  <c r="E13" i="51"/>
  <c r="D13" i="51"/>
  <c r="C13" i="51"/>
  <c r="B13" i="51"/>
  <c r="E12" i="51"/>
  <c r="D12" i="51"/>
  <c r="C12" i="51"/>
  <c r="B12" i="51"/>
  <c r="E11" i="51"/>
  <c r="D11" i="51"/>
  <c r="C11" i="51"/>
  <c r="B11" i="51"/>
  <c r="E10" i="51"/>
  <c r="D10" i="51"/>
  <c r="C10" i="51"/>
  <c r="B10" i="51"/>
  <c r="E9" i="51"/>
  <c r="D9" i="51"/>
  <c r="C9" i="51"/>
  <c r="O37" i="51"/>
  <c r="N37" i="51"/>
  <c r="M37" i="51"/>
  <c r="L37" i="51"/>
  <c r="J37" i="51"/>
  <c r="I37" i="51"/>
  <c r="H37" i="51"/>
  <c r="G37" i="51"/>
  <c r="P36" i="51"/>
  <c r="K36" i="51"/>
  <c r="P35" i="51"/>
  <c r="K35" i="51"/>
  <c r="P34" i="51"/>
  <c r="K34" i="51"/>
  <c r="P33" i="51"/>
  <c r="K33" i="51"/>
  <c r="P32" i="51"/>
  <c r="K32" i="51"/>
  <c r="P31" i="51"/>
  <c r="K31" i="51"/>
  <c r="P30" i="51"/>
  <c r="K30" i="51"/>
  <c r="P29" i="51"/>
  <c r="K29" i="51"/>
  <c r="P28" i="51"/>
  <c r="K28" i="51"/>
  <c r="P27" i="51"/>
  <c r="K27" i="51"/>
  <c r="P26" i="51"/>
  <c r="K26" i="51"/>
  <c r="P25" i="51"/>
  <c r="K25" i="51"/>
  <c r="P24" i="51"/>
  <c r="K24" i="51"/>
  <c r="P23" i="51"/>
  <c r="K23" i="51"/>
  <c r="P22" i="51"/>
  <c r="K22" i="51"/>
  <c r="P21" i="51"/>
  <c r="K21" i="51"/>
  <c r="P20" i="51"/>
  <c r="K20" i="51"/>
  <c r="P19" i="51"/>
  <c r="K19" i="51"/>
  <c r="P18" i="51"/>
  <c r="K18" i="51"/>
  <c r="P17" i="51"/>
  <c r="K17" i="51"/>
  <c r="P16" i="51"/>
  <c r="K16" i="51"/>
  <c r="P15" i="51"/>
  <c r="K15" i="51"/>
  <c r="P14" i="51"/>
  <c r="K14" i="51"/>
  <c r="P13" i="51"/>
  <c r="K13" i="51"/>
  <c r="P12" i="51"/>
  <c r="K12" i="51"/>
  <c r="P11" i="51"/>
  <c r="K11" i="51"/>
  <c r="P10" i="51"/>
  <c r="K10" i="51"/>
  <c r="P9" i="51"/>
  <c r="K9" i="51"/>
  <c r="P9" i="48"/>
  <c r="K9" i="48"/>
  <c r="B10" i="48"/>
  <c r="C10" i="48"/>
  <c r="D10" i="48"/>
  <c r="E10" i="48"/>
  <c r="B11" i="48"/>
  <c r="C11" i="48"/>
  <c r="D11" i="48"/>
  <c r="E11" i="48"/>
  <c r="B12" i="48"/>
  <c r="C12" i="48"/>
  <c r="D12" i="48"/>
  <c r="E12" i="48"/>
  <c r="B13" i="48"/>
  <c r="C13" i="48"/>
  <c r="D13" i="48"/>
  <c r="E13" i="48"/>
  <c r="B14" i="48"/>
  <c r="C14" i="48"/>
  <c r="D14" i="48"/>
  <c r="E14" i="48"/>
  <c r="B15" i="48"/>
  <c r="C15" i="48"/>
  <c r="D15" i="48"/>
  <c r="E15" i="48"/>
  <c r="B16" i="48"/>
  <c r="C16" i="48"/>
  <c r="D16" i="48"/>
  <c r="E16" i="48"/>
  <c r="B17" i="48"/>
  <c r="C17" i="48"/>
  <c r="D17" i="48"/>
  <c r="E17" i="48"/>
  <c r="B18" i="48"/>
  <c r="C18" i="48"/>
  <c r="D18" i="48"/>
  <c r="E18" i="48"/>
  <c r="B19" i="48"/>
  <c r="C19" i="48"/>
  <c r="D19" i="48"/>
  <c r="E19" i="48"/>
  <c r="B20" i="48"/>
  <c r="C20" i="48"/>
  <c r="D20" i="48"/>
  <c r="E20" i="48"/>
  <c r="B21" i="48"/>
  <c r="C21" i="48"/>
  <c r="D21" i="48"/>
  <c r="E21" i="48"/>
  <c r="B22" i="48"/>
  <c r="C22" i="48"/>
  <c r="D22" i="48"/>
  <c r="E22" i="48"/>
  <c r="B23" i="48"/>
  <c r="C23" i="48"/>
  <c r="D23" i="48"/>
  <c r="E23" i="48"/>
  <c r="B24" i="48"/>
  <c r="C24" i="48"/>
  <c r="D24" i="48"/>
  <c r="E24" i="48"/>
  <c r="B25" i="48"/>
  <c r="C25" i="48"/>
  <c r="D25" i="48"/>
  <c r="E25" i="48"/>
  <c r="B26" i="48"/>
  <c r="C26" i="48"/>
  <c r="D26" i="48"/>
  <c r="E26" i="48"/>
  <c r="B27" i="48"/>
  <c r="C27" i="48"/>
  <c r="D27" i="48"/>
  <c r="E27" i="48"/>
  <c r="B28" i="48"/>
  <c r="C28" i="48"/>
  <c r="D28" i="48"/>
  <c r="E28" i="48"/>
  <c r="B29" i="48"/>
  <c r="C29" i="48"/>
  <c r="D29" i="48"/>
  <c r="E29" i="48"/>
  <c r="B30" i="48"/>
  <c r="C30" i="48"/>
  <c r="D30" i="48"/>
  <c r="E30" i="48"/>
  <c r="B31" i="48"/>
  <c r="C31" i="48"/>
  <c r="D31" i="48"/>
  <c r="E31" i="48"/>
  <c r="B32" i="48"/>
  <c r="C32" i="48"/>
  <c r="D32" i="48"/>
  <c r="E32" i="48"/>
  <c r="B33" i="48"/>
  <c r="C33" i="48"/>
  <c r="D33" i="48"/>
  <c r="E33" i="48"/>
  <c r="B34" i="48"/>
  <c r="C34" i="48"/>
  <c r="D34" i="48"/>
  <c r="E34" i="48"/>
  <c r="B35" i="48"/>
  <c r="C35" i="48"/>
  <c r="D35" i="48"/>
  <c r="E35" i="48"/>
  <c r="B36" i="48"/>
  <c r="C36" i="48"/>
  <c r="D36" i="48"/>
  <c r="E36" i="48"/>
  <c r="E9" i="48"/>
  <c r="D9" i="48"/>
  <c r="C9" i="48"/>
  <c r="B9" i="48"/>
  <c r="P36" i="48"/>
  <c r="P35" i="48"/>
  <c r="P34" i="48"/>
  <c r="P33" i="48"/>
  <c r="P32" i="48"/>
  <c r="P31" i="48"/>
  <c r="P30" i="48"/>
  <c r="P29" i="48"/>
  <c r="P28" i="48"/>
  <c r="P27" i="48"/>
  <c r="P26" i="48"/>
  <c r="P25" i="48"/>
  <c r="P24" i="48"/>
  <c r="P23" i="48"/>
  <c r="P22" i="48"/>
  <c r="P21" i="48"/>
  <c r="P20" i="48"/>
  <c r="P19" i="48"/>
  <c r="P18" i="48"/>
  <c r="P17" i="48"/>
  <c r="P16" i="48"/>
  <c r="P15" i="48"/>
  <c r="P14" i="48"/>
  <c r="P13" i="48"/>
  <c r="P12" i="48"/>
  <c r="P11" i="48"/>
  <c r="P10" i="48"/>
  <c r="O37" i="48"/>
  <c r="N37" i="48"/>
  <c r="L37" i="48"/>
  <c r="K36" i="48"/>
  <c r="K35" i="48"/>
  <c r="K34" i="48"/>
  <c r="K33" i="48"/>
  <c r="K32" i="48"/>
  <c r="K31" i="48"/>
  <c r="K30" i="48"/>
  <c r="K29" i="48"/>
  <c r="K28" i="48"/>
  <c r="K27" i="48"/>
  <c r="K26" i="48"/>
  <c r="K25" i="48"/>
  <c r="K24" i="48"/>
  <c r="K23" i="48"/>
  <c r="K22" i="48"/>
  <c r="K21" i="48"/>
  <c r="K20" i="48"/>
  <c r="K19" i="48"/>
  <c r="K18" i="48"/>
  <c r="K17" i="48"/>
  <c r="K16" i="48"/>
  <c r="K15" i="48"/>
  <c r="K14" i="48"/>
  <c r="K13" i="48"/>
  <c r="K12" i="48"/>
  <c r="K11" i="48"/>
  <c r="K10" i="48"/>
  <c r="J37" i="48"/>
  <c r="I37" i="48"/>
  <c r="G37" i="48"/>
  <c r="J9" i="45"/>
  <c r="C9" i="45"/>
  <c r="N9" i="45"/>
  <c r="C10" i="45"/>
  <c r="D10" i="45"/>
  <c r="E10" i="45"/>
  <c r="C11" i="45"/>
  <c r="D11" i="45"/>
  <c r="E11" i="45"/>
  <c r="C12" i="45"/>
  <c r="D12" i="45"/>
  <c r="E12" i="45"/>
  <c r="C13" i="45"/>
  <c r="D13" i="45"/>
  <c r="E13" i="45"/>
  <c r="C14" i="45"/>
  <c r="D14" i="45"/>
  <c r="E14" i="45"/>
  <c r="C15" i="45"/>
  <c r="D15" i="45"/>
  <c r="E15" i="45"/>
  <c r="C17" i="45"/>
  <c r="D17" i="45"/>
  <c r="E17" i="45"/>
  <c r="C18" i="45"/>
  <c r="D18" i="45"/>
  <c r="E18" i="45"/>
  <c r="C19" i="45"/>
  <c r="D19" i="45"/>
  <c r="E19" i="45"/>
  <c r="C20" i="45"/>
  <c r="D20" i="45"/>
  <c r="E20" i="45"/>
  <c r="C25" i="45"/>
  <c r="D25" i="45"/>
  <c r="E25" i="45"/>
  <c r="C26" i="45"/>
  <c r="D26" i="45"/>
  <c r="E26" i="45"/>
  <c r="C27" i="45"/>
  <c r="D27" i="45"/>
  <c r="E27" i="45"/>
  <c r="C28" i="45"/>
  <c r="D28" i="45"/>
  <c r="E28" i="45"/>
  <c r="C29" i="45"/>
  <c r="D29" i="45"/>
  <c r="E29" i="45"/>
  <c r="C30" i="45"/>
  <c r="D30" i="45"/>
  <c r="E30" i="45"/>
  <c r="C31" i="45"/>
  <c r="D31" i="45"/>
  <c r="E31" i="45"/>
  <c r="C32" i="45"/>
  <c r="D32" i="45"/>
  <c r="E32" i="45"/>
  <c r="C33" i="45"/>
  <c r="D33" i="45"/>
  <c r="E33" i="45"/>
  <c r="C34" i="45"/>
  <c r="D34" i="45"/>
  <c r="E34" i="45"/>
  <c r="C35" i="45"/>
  <c r="D35" i="45"/>
  <c r="E35" i="45"/>
  <c r="C36" i="45"/>
  <c r="D36" i="45"/>
  <c r="E36" i="45"/>
  <c r="C39" i="45"/>
  <c r="D39" i="45"/>
  <c r="E39" i="45"/>
  <c r="C41" i="45"/>
  <c r="D41" i="45"/>
  <c r="E41" i="45"/>
  <c r="D42" i="45"/>
  <c r="E42" i="45"/>
  <c r="C47" i="45"/>
  <c r="D47" i="45"/>
  <c r="E47" i="45"/>
  <c r="E9" i="45"/>
  <c r="D9" i="45"/>
  <c r="N47" i="45"/>
  <c r="N42" i="45"/>
  <c r="N41" i="45"/>
  <c r="N39" i="45"/>
  <c r="N36" i="45"/>
  <c r="N35" i="45"/>
  <c r="N34" i="45"/>
  <c r="N33" i="45"/>
  <c r="N32" i="45"/>
  <c r="N31" i="45"/>
  <c r="N30" i="45"/>
  <c r="N29" i="45"/>
  <c r="N28" i="45"/>
  <c r="N27" i="45"/>
  <c r="N26" i="45"/>
  <c r="N25" i="45"/>
  <c r="N20" i="45"/>
  <c r="N19" i="45"/>
  <c r="N18" i="45"/>
  <c r="N17" i="45"/>
  <c r="N15" i="45"/>
  <c r="N14" i="45"/>
  <c r="N13" i="45"/>
  <c r="N12" i="45"/>
  <c r="N11" i="45"/>
  <c r="N10" i="45"/>
  <c r="M48" i="45"/>
  <c r="K48" i="45"/>
  <c r="J47" i="45"/>
  <c r="J42" i="45"/>
  <c r="J41" i="45"/>
  <c r="J39" i="45"/>
  <c r="J36" i="45"/>
  <c r="J35" i="45"/>
  <c r="J34" i="45"/>
  <c r="J33" i="45"/>
  <c r="J32" i="45"/>
  <c r="J31" i="45"/>
  <c r="J30" i="45"/>
  <c r="J29" i="45"/>
  <c r="J28" i="45"/>
  <c r="J27" i="45"/>
  <c r="J26" i="45"/>
  <c r="J25" i="45"/>
  <c r="J20" i="45"/>
  <c r="J19" i="45"/>
  <c r="J18" i="45"/>
  <c r="J17" i="45"/>
  <c r="J15" i="45"/>
  <c r="J14" i="45"/>
  <c r="J13" i="45"/>
  <c r="J12" i="45"/>
  <c r="J11" i="45"/>
  <c r="J10" i="45"/>
  <c r="I48" i="45"/>
  <c r="G48" i="45"/>
  <c r="M10" i="39"/>
  <c r="O9" i="36"/>
  <c r="J9" i="36"/>
  <c r="I9" i="39"/>
  <c r="K9" i="36"/>
  <c r="B10" i="39"/>
  <c r="C10" i="39"/>
  <c r="D10" i="39"/>
  <c r="B11" i="39"/>
  <c r="C11" i="39"/>
  <c r="D11" i="39"/>
  <c r="B12" i="39"/>
  <c r="C12" i="39"/>
  <c r="D12" i="39"/>
  <c r="B13" i="39"/>
  <c r="C13" i="39"/>
  <c r="D13" i="39"/>
  <c r="B14" i="39"/>
  <c r="C14" i="39"/>
  <c r="D14" i="39"/>
  <c r="B15" i="39"/>
  <c r="C15" i="39"/>
  <c r="D15" i="39"/>
  <c r="B16" i="39"/>
  <c r="C16" i="39"/>
  <c r="D16" i="39"/>
  <c r="B17" i="39"/>
  <c r="C17" i="39"/>
  <c r="D17" i="39"/>
  <c r="B18" i="39"/>
  <c r="C18" i="39"/>
  <c r="D18" i="39"/>
  <c r="B19" i="39"/>
  <c r="C19" i="39"/>
  <c r="D19" i="39"/>
  <c r="B20" i="39"/>
  <c r="C20" i="39"/>
  <c r="D20" i="39"/>
  <c r="B21" i="39"/>
  <c r="C21" i="39"/>
  <c r="D21" i="39"/>
  <c r="B22" i="39"/>
  <c r="C22" i="39"/>
  <c r="D22" i="39"/>
  <c r="B23" i="39"/>
  <c r="C23" i="39"/>
  <c r="D23" i="39"/>
  <c r="B24" i="39"/>
  <c r="C24" i="39"/>
  <c r="D24" i="39"/>
  <c r="B25" i="39"/>
  <c r="C25" i="39"/>
  <c r="D25" i="39"/>
  <c r="B26" i="39"/>
  <c r="C26" i="39"/>
  <c r="D26" i="39"/>
  <c r="B27" i="39"/>
  <c r="C27" i="39"/>
  <c r="D27" i="39"/>
  <c r="B28" i="39"/>
  <c r="C28" i="39"/>
  <c r="D28" i="39"/>
  <c r="B29" i="39"/>
  <c r="C29" i="39"/>
  <c r="D29" i="39"/>
  <c r="B30" i="39"/>
  <c r="C30" i="39"/>
  <c r="D30" i="39"/>
  <c r="B31" i="39"/>
  <c r="C31" i="39"/>
  <c r="D31" i="39"/>
  <c r="B32" i="39"/>
  <c r="C32" i="39"/>
  <c r="D32" i="39"/>
  <c r="B33" i="39"/>
  <c r="C33" i="39"/>
  <c r="D33" i="39"/>
  <c r="B34" i="39"/>
  <c r="C34" i="39"/>
  <c r="D34" i="39"/>
  <c r="B35" i="39"/>
  <c r="C35" i="39"/>
  <c r="D35" i="39"/>
  <c r="B36" i="39"/>
  <c r="C36" i="39"/>
  <c r="D36" i="39"/>
  <c r="B37" i="39"/>
  <c r="C37" i="39"/>
  <c r="D37" i="39"/>
  <c r="B38" i="39"/>
  <c r="C38" i="39"/>
  <c r="D38" i="39"/>
  <c r="B39" i="39"/>
  <c r="C39" i="39"/>
  <c r="D39" i="39"/>
  <c r="B40" i="39"/>
  <c r="C40" i="39"/>
  <c r="D40" i="39"/>
  <c r="B41" i="39"/>
  <c r="C41" i="39"/>
  <c r="D41" i="39"/>
  <c r="B42" i="39"/>
  <c r="C42" i="39"/>
  <c r="D42" i="39"/>
  <c r="B43" i="39"/>
  <c r="C43" i="39"/>
  <c r="D43" i="39"/>
  <c r="B44" i="39"/>
  <c r="C44" i="39"/>
  <c r="D44" i="39"/>
  <c r="B45" i="39"/>
  <c r="C45" i="39"/>
  <c r="D45" i="39"/>
  <c r="B46" i="39"/>
  <c r="C46" i="39"/>
  <c r="D46" i="39"/>
  <c r="B47" i="39"/>
  <c r="C47" i="39"/>
  <c r="D47" i="39"/>
  <c r="B48" i="39"/>
  <c r="C48" i="39"/>
  <c r="D48" i="39"/>
  <c r="B49" i="39"/>
  <c r="C49" i="39"/>
  <c r="D49" i="39"/>
  <c r="B50" i="39"/>
  <c r="C50" i="39"/>
  <c r="D50" i="39"/>
  <c r="B51" i="39"/>
  <c r="C51" i="39"/>
  <c r="D51" i="39"/>
  <c r="B52" i="39"/>
  <c r="C52" i="39"/>
  <c r="D52" i="39"/>
  <c r="B53" i="39"/>
  <c r="C53" i="39"/>
  <c r="D53" i="39"/>
  <c r="B54" i="39"/>
  <c r="C54" i="39"/>
  <c r="D54" i="39"/>
  <c r="B55" i="39"/>
  <c r="C55" i="39"/>
  <c r="D55" i="39"/>
  <c r="B56" i="39"/>
  <c r="C56" i="39"/>
  <c r="D56" i="39"/>
  <c r="B57" i="39"/>
  <c r="C57" i="39"/>
  <c r="D57" i="39"/>
  <c r="D9" i="39"/>
  <c r="C9" i="39"/>
  <c r="B9" i="39"/>
  <c r="M57" i="39"/>
  <c r="M56" i="39"/>
  <c r="M55" i="39"/>
  <c r="M54" i="39"/>
  <c r="M53" i="39"/>
  <c r="M52" i="39"/>
  <c r="M51" i="39"/>
  <c r="M50" i="39"/>
  <c r="M49" i="39"/>
  <c r="M48" i="39"/>
  <c r="M47" i="39"/>
  <c r="M46" i="39"/>
  <c r="M45" i="39"/>
  <c r="M44" i="39"/>
  <c r="M43" i="39"/>
  <c r="M42" i="39"/>
  <c r="M41" i="39"/>
  <c r="M40" i="39"/>
  <c r="M39" i="39"/>
  <c r="M38" i="39"/>
  <c r="M37" i="39"/>
  <c r="M36" i="39"/>
  <c r="M35" i="39"/>
  <c r="M34" i="39"/>
  <c r="M33" i="39"/>
  <c r="M32" i="39"/>
  <c r="M31" i="39"/>
  <c r="M30" i="39"/>
  <c r="M29" i="39"/>
  <c r="M28" i="39"/>
  <c r="M27" i="39"/>
  <c r="M26" i="39"/>
  <c r="M25" i="39"/>
  <c r="M24" i="39"/>
  <c r="M23" i="39"/>
  <c r="M22" i="39"/>
  <c r="M21" i="39"/>
  <c r="M20" i="39"/>
  <c r="M19" i="39"/>
  <c r="M18" i="39"/>
  <c r="M17" i="39"/>
  <c r="M16" i="39"/>
  <c r="M15" i="39"/>
  <c r="M14" i="39"/>
  <c r="M13" i="39"/>
  <c r="M12" i="39"/>
  <c r="M11" i="39"/>
  <c r="L58" i="39"/>
  <c r="M9" i="39"/>
  <c r="J58" i="39"/>
  <c r="I57" i="39"/>
  <c r="I56" i="39"/>
  <c r="I55" i="39"/>
  <c r="I54" i="39"/>
  <c r="I53" i="39"/>
  <c r="I52" i="39"/>
  <c r="I51" i="39"/>
  <c r="I50" i="39"/>
  <c r="I49" i="39"/>
  <c r="I48" i="39"/>
  <c r="I47" i="39"/>
  <c r="I46" i="39"/>
  <c r="I45" i="39"/>
  <c r="I44" i="39"/>
  <c r="I43" i="39"/>
  <c r="I42" i="39"/>
  <c r="I41" i="39"/>
  <c r="I40" i="39"/>
  <c r="I39" i="39"/>
  <c r="I38" i="39"/>
  <c r="I37" i="39"/>
  <c r="I36" i="39"/>
  <c r="I35" i="39"/>
  <c r="I34" i="39"/>
  <c r="I33" i="39"/>
  <c r="I32" i="39"/>
  <c r="I31" i="39"/>
  <c r="I30" i="39"/>
  <c r="I29" i="39"/>
  <c r="I28" i="39"/>
  <c r="I27" i="39"/>
  <c r="I26" i="39"/>
  <c r="I25" i="39"/>
  <c r="I24" i="39"/>
  <c r="I23" i="39"/>
  <c r="I22" i="39"/>
  <c r="I21" i="39"/>
  <c r="I20" i="39"/>
  <c r="I19" i="39"/>
  <c r="I18" i="39"/>
  <c r="I17" i="39"/>
  <c r="I16" i="39"/>
  <c r="I15" i="39"/>
  <c r="I14" i="39"/>
  <c r="I13" i="39"/>
  <c r="I12" i="39"/>
  <c r="I11" i="39"/>
  <c r="I10" i="39"/>
  <c r="H58" i="39"/>
  <c r="F58" i="39"/>
  <c r="B23" i="36"/>
  <c r="C23" i="36"/>
  <c r="D23" i="36"/>
  <c r="B24" i="36"/>
  <c r="C24" i="36"/>
  <c r="D24" i="36"/>
  <c r="B25" i="36"/>
  <c r="C25" i="36"/>
  <c r="D25" i="36"/>
  <c r="B26" i="36"/>
  <c r="C26" i="36"/>
  <c r="D26" i="36"/>
  <c r="B27" i="36"/>
  <c r="C27" i="36"/>
  <c r="D27" i="36"/>
  <c r="B28" i="36"/>
  <c r="C28" i="36"/>
  <c r="D28" i="36"/>
  <c r="B29" i="36"/>
  <c r="C29" i="36"/>
  <c r="D29" i="36"/>
  <c r="B30" i="36"/>
  <c r="C30" i="36"/>
  <c r="D30" i="36"/>
  <c r="B31" i="36"/>
  <c r="C31" i="36"/>
  <c r="D31" i="36"/>
  <c r="B32" i="36"/>
  <c r="C32" i="36"/>
  <c r="D32" i="36"/>
  <c r="B33" i="36"/>
  <c r="C33" i="36"/>
  <c r="D33" i="36"/>
  <c r="B34" i="36"/>
  <c r="C34" i="36"/>
  <c r="D34" i="36"/>
  <c r="B35" i="36"/>
  <c r="C35" i="36"/>
  <c r="D35" i="36"/>
  <c r="B36" i="36"/>
  <c r="C36" i="36"/>
  <c r="D36" i="36"/>
  <c r="B10" i="36"/>
  <c r="C10" i="36"/>
  <c r="D10" i="36"/>
  <c r="B11" i="36"/>
  <c r="C11" i="36"/>
  <c r="D11" i="36"/>
  <c r="B12" i="36"/>
  <c r="C12" i="36"/>
  <c r="D12" i="36"/>
  <c r="B13" i="36"/>
  <c r="C13" i="36"/>
  <c r="D13" i="36"/>
  <c r="B14" i="36"/>
  <c r="C14" i="36"/>
  <c r="D14" i="36"/>
  <c r="B15" i="36"/>
  <c r="C15" i="36"/>
  <c r="D15" i="36"/>
  <c r="B16" i="36"/>
  <c r="C16" i="36"/>
  <c r="D16" i="36"/>
  <c r="B17" i="36"/>
  <c r="C17" i="36"/>
  <c r="D17" i="36"/>
  <c r="B18" i="36"/>
  <c r="C18" i="36"/>
  <c r="D18" i="36"/>
  <c r="B19" i="36"/>
  <c r="C19" i="36"/>
  <c r="D19" i="36"/>
  <c r="B20" i="36"/>
  <c r="C20" i="36"/>
  <c r="D20" i="36"/>
  <c r="B21" i="36"/>
  <c r="C21" i="36"/>
  <c r="D21" i="36"/>
  <c r="B22" i="36"/>
  <c r="C22" i="36"/>
  <c r="D22" i="36"/>
  <c r="C9" i="36"/>
  <c r="D9" i="36"/>
  <c r="B9" i="36"/>
  <c r="O36" i="36"/>
  <c r="P36" i="36"/>
  <c r="O35" i="36"/>
  <c r="P35" i="36"/>
  <c r="O34" i="36"/>
  <c r="P34" i="36"/>
  <c r="P33" i="36"/>
  <c r="O32" i="36"/>
  <c r="P32" i="36"/>
  <c r="O31" i="36"/>
  <c r="P31" i="36"/>
  <c r="O30" i="36"/>
  <c r="P30" i="36"/>
  <c r="P29" i="36"/>
  <c r="O28" i="36"/>
  <c r="P28" i="36"/>
  <c r="P27" i="36"/>
  <c r="O27" i="36"/>
  <c r="O26" i="36"/>
  <c r="P26" i="36"/>
  <c r="P25" i="36"/>
  <c r="O24" i="36"/>
  <c r="P24" i="36"/>
  <c r="O23" i="36"/>
  <c r="P23" i="36"/>
  <c r="O22" i="36"/>
  <c r="P22" i="36"/>
  <c r="P21" i="36"/>
  <c r="O20" i="36"/>
  <c r="P20" i="36"/>
  <c r="O19" i="36"/>
  <c r="P19" i="36"/>
  <c r="O18" i="36"/>
  <c r="P18" i="36"/>
  <c r="P17" i="36"/>
  <c r="O16" i="36"/>
  <c r="P16" i="36"/>
  <c r="O15" i="36"/>
  <c r="P15" i="36"/>
  <c r="O14" i="36"/>
  <c r="P14" i="36"/>
  <c r="P13" i="36"/>
  <c r="O12" i="36"/>
  <c r="P12" i="36"/>
  <c r="O11" i="36"/>
  <c r="P11" i="36"/>
  <c r="O10" i="36"/>
  <c r="P10" i="36"/>
  <c r="N37" i="36"/>
  <c r="P9" i="36"/>
  <c r="L37" i="36"/>
  <c r="K36" i="36"/>
  <c r="K35" i="36"/>
  <c r="J34" i="36"/>
  <c r="K34" i="36"/>
  <c r="J33" i="36"/>
  <c r="K33" i="36"/>
  <c r="K32" i="36"/>
  <c r="J31" i="36"/>
  <c r="K31" i="36"/>
  <c r="J30" i="36"/>
  <c r="K30" i="36"/>
  <c r="J29" i="36"/>
  <c r="K29" i="36"/>
  <c r="K28" i="36"/>
  <c r="J27" i="36"/>
  <c r="K27" i="36"/>
  <c r="J26" i="36"/>
  <c r="K26" i="36"/>
  <c r="J25" i="36"/>
  <c r="K25" i="36"/>
  <c r="K24" i="36"/>
  <c r="J23" i="36"/>
  <c r="K23" i="36"/>
  <c r="J22" i="36"/>
  <c r="K22" i="36"/>
  <c r="J21" i="36"/>
  <c r="K21" i="36"/>
  <c r="K20" i="36"/>
  <c r="J19" i="36"/>
  <c r="K19" i="36"/>
  <c r="J18" i="36"/>
  <c r="K18" i="36"/>
  <c r="J17" i="36"/>
  <c r="K17" i="36"/>
  <c r="K16" i="36"/>
  <c r="J15" i="36"/>
  <c r="K15" i="36"/>
  <c r="J14" i="36"/>
  <c r="K14" i="36"/>
  <c r="J13" i="36"/>
  <c r="K13" i="36"/>
  <c r="K12" i="36"/>
  <c r="J11" i="36"/>
  <c r="K11" i="36"/>
  <c r="J10" i="36"/>
  <c r="K10" i="36"/>
  <c r="I37" i="36"/>
  <c r="C37" i="29" l="1"/>
  <c r="D37" i="29"/>
  <c r="B37" i="26"/>
  <c r="F9" i="45"/>
  <c r="D13" i="69"/>
  <c r="D15" i="69"/>
  <c r="D16" i="69"/>
  <c r="D17" i="69"/>
  <c r="D19" i="69"/>
  <c r="D20" i="69"/>
  <c r="D24" i="69"/>
  <c r="D29" i="69"/>
  <c r="D31" i="69"/>
  <c r="D32" i="69"/>
  <c r="D10" i="69"/>
  <c r="D33" i="69"/>
  <c r="D35" i="69"/>
  <c r="D36" i="69"/>
  <c r="D12" i="69"/>
  <c r="D14" i="69"/>
  <c r="D22" i="69"/>
  <c r="D26" i="69"/>
  <c r="D28" i="69"/>
  <c r="B37" i="48"/>
  <c r="F9" i="48"/>
  <c r="E37" i="29"/>
  <c r="D23" i="69"/>
  <c r="D11" i="69"/>
  <c r="D25" i="69"/>
  <c r="D27" i="69"/>
  <c r="D30" i="69"/>
  <c r="D21" i="69"/>
  <c r="D37" i="69"/>
  <c r="D18" i="69"/>
  <c r="D34" i="69"/>
  <c r="K37" i="9"/>
  <c r="M37" i="9" s="1"/>
  <c r="G37" i="9"/>
  <c r="I37" i="9" s="1"/>
  <c r="K37" i="5"/>
  <c r="M37" i="5" s="1"/>
  <c r="G37" i="5"/>
  <c r="I37" i="5" s="1"/>
  <c r="F10" i="29"/>
  <c r="F14" i="29"/>
  <c r="F18" i="29"/>
  <c r="F22" i="29"/>
  <c r="F30" i="29"/>
  <c r="F34" i="29"/>
  <c r="F32" i="29"/>
  <c r="F36" i="29"/>
  <c r="B37" i="29"/>
  <c r="F37" i="29" s="1"/>
  <c r="F11" i="29"/>
  <c r="F13" i="29"/>
  <c r="F15" i="29"/>
  <c r="F17" i="29"/>
  <c r="F19" i="29"/>
  <c r="F21" i="29"/>
  <c r="F23" i="29"/>
  <c r="F25" i="29"/>
  <c r="F27" i="29"/>
  <c r="F29" i="29"/>
  <c r="F31" i="29"/>
  <c r="F33" i="29"/>
  <c r="F35" i="29"/>
  <c r="K37" i="29"/>
  <c r="P37" i="29"/>
  <c r="F26" i="29"/>
  <c r="F12" i="29"/>
  <c r="F16" i="29"/>
  <c r="F20" i="29"/>
  <c r="F24" i="29"/>
  <c r="F28" i="29"/>
  <c r="F9" i="29"/>
  <c r="M37" i="26"/>
  <c r="P37" i="26" s="1"/>
  <c r="H37" i="26"/>
  <c r="K37" i="26" s="1"/>
  <c r="L47" i="18"/>
  <c r="N47" i="18" s="1"/>
  <c r="H47" i="18"/>
  <c r="J47" i="18" s="1"/>
  <c r="K58" i="12"/>
  <c r="M58" i="12" s="1"/>
  <c r="G58" i="12"/>
  <c r="I58" i="12" s="1"/>
  <c r="K10" i="35"/>
  <c r="K13" i="35"/>
  <c r="K15" i="35"/>
  <c r="K16" i="35"/>
  <c r="K23" i="35"/>
  <c r="K24" i="35"/>
  <c r="K31" i="35"/>
  <c r="K32" i="35"/>
  <c r="L37" i="35"/>
  <c r="O10" i="35"/>
  <c r="P14" i="35"/>
  <c r="P15" i="35"/>
  <c r="O16" i="35"/>
  <c r="P20" i="35"/>
  <c r="P21" i="35"/>
  <c r="O26" i="35"/>
  <c r="P30" i="35"/>
  <c r="P31" i="35"/>
  <c r="O32" i="35"/>
  <c r="G37" i="35"/>
  <c r="J14" i="35"/>
  <c r="K34" i="35"/>
  <c r="K35" i="35"/>
  <c r="O11" i="35"/>
  <c r="O27" i="35"/>
  <c r="J15" i="35"/>
  <c r="K19" i="35"/>
  <c r="K20" i="35"/>
  <c r="J23" i="35"/>
  <c r="K27" i="35"/>
  <c r="K28" i="35"/>
  <c r="J31" i="35"/>
  <c r="N37" i="35"/>
  <c r="P12" i="35"/>
  <c r="P13" i="35"/>
  <c r="O15" i="35"/>
  <c r="O18" i="35"/>
  <c r="P22" i="35"/>
  <c r="P23" i="35"/>
  <c r="O24" i="35"/>
  <c r="P28" i="35"/>
  <c r="P29" i="35"/>
  <c r="O31" i="35"/>
  <c r="M37" i="35"/>
  <c r="O9" i="35"/>
  <c r="O13" i="35"/>
  <c r="O17" i="35"/>
  <c r="O21" i="35"/>
  <c r="O25" i="35"/>
  <c r="O29" i="35"/>
  <c r="O33" i="35"/>
  <c r="H37" i="35"/>
  <c r="J12" i="35"/>
  <c r="J16" i="35"/>
  <c r="J20" i="35"/>
  <c r="J24" i="35"/>
  <c r="J28" i="35"/>
  <c r="J32" i="35"/>
  <c r="J36" i="35"/>
  <c r="J9" i="35"/>
  <c r="J13" i="35"/>
  <c r="J17" i="35"/>
  <c r="J21" i="35"/>
  <c r="J25" i="35"/>
  <c r="J29" i="35"/>
  <c r="J33" i="35"/>
  <c r="T38" i="69"/>
  <c r="U38" i="69"/>
  <c r="X38" i="69" s="1"/>
  <c r="V38" i="69"/>
  <c r="M38" i="69"/>
  <c r="J38" i="69"/>
  <c r="L38" i="69" s="1"/>
  <c r="N38" i="69"/>
  <c r="P37" i="51"/>
  <c r="K37" i="51"/>
  <c r="M37" i="48"/>
  <c r="P37" i="48" s="1"/>
  <c r="H37" i="48"/>
  <c r="K37" i="48" s="1"/>
  <c r="L48" i="45"/>
  <c r="N48" i="45" s="1"/>
  <c r="H48" i="45"/>
  <c r="J48" i="45" s="1"/>
  <c r="K58" i="39"/>
  <c r="M58" i="39" s="1"/>
  <c r="G58" i="39"/>
  <c r="I58" i="39" s="1"/>
  <c r="M37" i="36"/>
  <c r="O13" i="36"/>
  <c r="O17" i="36"/>
  <c r="O21" i="36"/>
  <c r="O25" i="36"/>
  <c r="O29" i="36"/>
  <c r="O33" i="36"/>
  <c r="G37" i="36"/>
  <c r="J35" i="36"/>
  <c r="H37" i="36"/>
  <c r="J12" i="36"/>
  <c r="J16" i="36"/>
  <c r="J20" i="36"/>
  <c r="J24" i="36"/>
  <c r="J28" i="36"/>
  <c r="J32" i="36"/>
  <c r="J36" i="36"/>
  <c r="J38" i="61"/>
  <c r="F37" i="61"/>
  <c r="E37" i="61"/>
  <c r="F36" i="61"/>
  <c r="E36" i="61"/>
  <c r="F35" i="61"/>
  <c r="E35" i="61"/>
  <c r="F34" i="61"/>
  <c r="E34" i="61"/>
  <c r="F33" i="61"/>
  <c r="E33" i="61"/>
  <c r="F32" i="61"/>
  <c r="E32" i="61"/>
  <c r="F31" i="61"/>
  <c r="E31" i="61"/>
  <c r="F30" i="61"/>
  <c r="E30" i="61"/>
  <c r="F29" i="61"/>
  <c r="E29" i="61"/>
  <c r="F28" i="61"/>
  <c r="E28" i="61"/>
  <c r="F27" i="61"/>
  <c r="E27" i="61"/>
  <c r="F26" i="61"/>
  <c r="E26" i="61"/>
  <c r="F25" i="61"/>
  <c r="E25" i="61"/>
  <c r="F24" i="61"/>
  <c r="E24" i="61"/>
  <c r="F23" i="61"/>
  <c r="E23" i="61"/>
  <c r="F22" i="61"/>
  <c r="E22" i="61"/>
  <c r="F21" i="61"/>
  <c r="E21" i="61"/>
  <c r="F20" i="61"/>
  <c r="E20" i="61"/>
  <c r="F19" i="61"/>
  <c r="E19" i="61"/>
  <c r="F18" i="61"/>
  <c r="E18" i="61"/>
  <c r="F17" i="61"/>
  <c r="E17" i="61"/>
  <c r="F16" i="61"/>
  <c r="E16" i="61"/>
  <c r="F15" i="61"/>
  <c r="E15" i="61"/>
  <c r="F14" i="61"/>
  <c r="E14" i="61"/>
  <c r="F13" i="61"/>
  <c r="E13" i="61"/>
  <c r="F12" i="61"/>
  <c r="E12" i="61"/>
  <c r="F11" i="61"/>
  <c r="E11" i="61"/>
  <c r="E10" i="61"/>
  <c r="H10" i="61" s="1"/>
  <c r="F10" i="61"/>
  <c r="B12" i="61"/>
  <c r="C11" i="61"/>
  <c r="B11" i="61"/>
  <c r="C37" i="61"/>
  <c r="B37" i="61"/>
  <c r="C36" i="61"/>
  <c r="B36" i="61"/>
  <c r="C35" i="61"/>
  <c r="B35" i="61"/>
  <c r="C34" i="61"/>
  <c r="B34" i="61"/>
  <c r="C33" i="61"/>
  <c r="B33" i="61"/>
  <c r="C32" i="61"/>
  <c r="B32" i="61"/>
  <c r="C31" i="61"/>
  <c r="B31" i="61"/>
  <c r="C30" i="61"/>
  <c r="B30" i="61"/>
  <c r="C29" i="61"/>
  <c r="B29" i="61"/>
  <c r="C28" i="61"/>
  <c r="B28" i="61"/>
  <c r="C27" i="61"/>
  <c r="B27" i="61"/>
  <c r="C26" i="61"/>
  <c r="B26" i="61"/>
  <c r="C25" i="61"/>
  <c r="B25" i="61"/>
  <c r="C24" i="61"/>
  <c r="B24" i="61"/>
  <c r="C23" i="61"/>
  <c r="B23" i="61"/>
  <c r="C22" i="61"/>
  <c r="B22" i="61"/>
  <c r="C21" i="61"/>
  <c r="B21" i="61"/>
  <c r="C20" i="61"/>
  <c r="B20" i="61"/>
  <c r="C19" i="61"/>
  <c r="B19" i="61"/>
  <c r="C18" i="61"/>
  <c r="B18" i="61"/>
  <c r="C17" i="61"/>
  <c r="B17" i="61"/>
  <c r="C16" i="61"/>
  <c r="B16" i="61"/>
  <c r="C15" i="61"/>
  <c r="B15" i="61"/>
  <c r="C14" i="61"/>
  <c r="B14" i="61"/>
  <c r="C13" i="61"/>
  <c r="B13" i="61"/>
  <c r="C12" i="61"/>
  <c r="C10" i="61"/>
  <c r="D10" i="61" s="1"/>
  <c r="X37" i="61"/>
  <c r="W37" i="61"/>
  <c r="T37" i="61"/>
  <c r="X36" i="61"/>
  <c r="W36" i="61"/>
  <c r="T36" i="61"/>
  <c r="W35" i="61"/>
  <c r="T35" i="61"/>
  <c r="X35" i="61"/>
  <c r="W34" i="61"/>
  <c r="X34" i="61"/>
  <c r="T34" i="61"/>
  <c r="X33" i="61"/>
  <c r="W33" i="61"/>
  <c r="T33" i="61"/>
  <c r="X32" i="61"/>
  <c r="T32" i="61"/>
  <c r="W31" i="61"/>
  <c r="T31" i="61"/>
  <c r="X31" i="61"/>
  <c r="W30" i="61"/>
  <c r="X30" i="61"/>
  <c r="T30" i="61"/>
  <c r="X29" i="61"/>
  <c r="W29" i="61"/>
  <c r="T29" i="61"/>
  <c r="X28" i="61"/>
  <c r="W28" i="61"/>
  <c r="T28" i="61"/>
  <c r="W27" i="61"/>
  <c r="T27" i="61"/>
  <c r="X27" i="61"/>
  <c r="W26" i="61"/>
  <c r="X26" i="61"/>
  <c r="T26" i="61"/>
  <c r="X25" i="61"/>
  <c r="W25" i="61"/>
  <c r="T25" i="61"/>
  <c r="X24" i="61"/>
  <c r="W24" i="61"/>
  <c r="T24" i="61"/>
  <c r="W23" i="61"/>
  <c r="T23" i="61"/>
  <c r="X23" i="61"/>
  <c r="W22" i="61"/>
  <c r="X22" i="61"/>
  <c r="T22" i="61"/>
  <c r="X21" i="61"/>
  <c r="W21" i="61"/>
  <c r="T21" i="61"/>
  <c r="X20" i="61"/>
  <c r="W20" i="61"/>
  <c r="T20" i="61"/>
  <c r="W19" i="61"/>
  <c r="T19" i="61"/>
  <c r="X19" i="61"/>
  <c r="W18" i="61"/>
  <c r="X18" i="61"/>
  <c r="T18" i="61"/>
  <c r="X17" i="61"/>
  <c r="W17" i="61"/>
  <c r="T17" i="61"/>
  <c r="X16" i="61"/>
  <c r="W16" i="61"/>
  <c r="T16" i="61"/>
  <c r="W15" i="61"/>
  <c r="T15" i="61"/>
  <c r="X15" i="61"/>
  <c r="W14" i="61"/>
  <c r="X14" i="61"/>
  <c r="T14" i="61"/>
  <c r="X13" i="61"/>
  <c r="W13" i="61"/>
  <c r="T13" i="61"/>
  <c r="X12" i="61"/>
  <c r="W12" i="61"/>
  <c r="T12" i="61"/>
  <c r="W11" i="61"/>
  <c r="T11" i="61"/>
  <c r="X11" i="61"/>
  <c r="R38" i="61"/>
  <c r="O37" i="61"/>
  <c r="P37" i="61"/>
  <c r="P36" i="61"/>
  <c r="L36" i="61"/>
  <c r="O35" i="61"/>
  <c r="P35" i="61"/>
  <c r="P34" i="61"/>
  <c r="L34" i="61"/>
  <c r="O33" i="61"/>
  <c r="P33" i="61"/>
  <c r="P32" i="61"/>
  <c r="L32" i="61"/>
  <c r="O31" i="61"/>
  <c r="P31" i="61"/>
  <c r="P30" i="61"/>
  <c r="L30" i="61"/>
  <c r="O29" i="61"/>
  <c r="P29" i="61"/>
  <c r="P28" i="61"/>
  <c r="L28" i="61"/>
  <c r="O27" i="61"/>
  <c r="P27" i="61"/>
  <c r="P26" i="61"/>
  <c r="L26" i="61"/>
  <c r="O25" i="61"/>
  <c r="P25" i="61"/>
  <c r="P24" i="61"/>
  <c r="L24" i="61"/>
  <c r="O23" i="61"/>
  <c r="P23" i="61"/>
  <c r="P22" i="61"/>
  <c r="L22" i="61"/>
  <c r="O21" i="61"/>
  <c r="P21" i="61"/>
  <c r="P20" i="61"/>
  <c r="L20" i="61"/>
  <c r="O19" i="61"/>
  <c r="P19" i="61"/>
  <c r="P18" i="61"/>
  <c r="L18" i="61"/>
  <c r="O17" i="61"/>
  <c r="P17" i="61"/>
  <c r="P16" i="61"/>
  <c r="L16" i="61"/>
  <c r="O15" i="61"/>
  <c r="P15" i="61"/>
  <c r="P14" i="61"/>
  <c r="L14" i="61"/>
  <c r="O13" i="61"/>
  <c r="P13" i="61"/>
  <c r="P12" i="61"/>
  <c r="L12" i="61"/>
  <c r="O11" i="61"/>
  <c r="P11" i="61"/>
  <c r="N38" i="61"/>
  <c r="B38" i="61" l="1"/>
  <c r="W38" i="69"/>
  <c r="P37" i="35"/>
  <c r="O37" i="35"/>
  <c r="K37" i="35"/>
  <c r="J37" i="35"/>
  <c r="O38" i="69"/>
  <c r="P38" i="69"/>
  <c r="P37" i="36"/>
  <c r="O37" i="36"/>
  <c r="K37" i="36"/>
  <c r="J37" i="36"/>
  <c r="U38" i="61"/>
  <c r="X38" i="61" s="1"/>
  <c r="V38" i="61"/>
  <c r="S38" i="61"/>
  <c r="T38" i="61" s="1"/>
  <c r="O12" i="61"/>
  <c r="L13" i="61"/>
  <c r="O16" i="61"/>
  <c r="L17" i="61"/>
  <c r="O20" i="61"/>
  <c r="L21" i="61"/>
  <c r="O24" i="61"/>
  <c r="L25" i="61"/>
  <c r="O28" i="61"/>
  <c r="L29" i="61"/>
  <c r="O32" i="61"/>
  <c r="L33" i="61"/>
  <c r="O36" i="61"/>
  <c r="L37" i="61"/>
  <c r="M38" i="61"/>
  <c r="P38" i="61" s="1"/>
  <c r="L11" i="61"/>
  <c r="O14" i="61"/>
  <c r="L15" i="61"/>
  <c r="O18" i="61"/>
  <c r="L19" i="61"/>
  <c r="O22" i="61"/>
  <c r="L23" i="61"/>
  <c r="O26" i="61"/>
  <c r="L27" i="61"/>
  <c r="O30" i="61"/>
  <c r="L31" i="61"/>
  <c r="O34" i="61"/>
  <c r="L35" i="61"/>
  <c r="K38" i="61"/>
  <c r="L38" i="61" s="1"/>
  <c r="I16" i="65"/>
  <c r="E11" i="52"/>
  <c r="I9" i="70"/>
  <c r="I8" i="70"/>
  <c r="W38" i="61" l="1"/>
  <c r="O38" i="61"/>
  <c r="I15" i="65" l="1"/>
  <c r="I14" i="65"/>
  <c r="I9" i="65"/>
  <c r="I10" i="70"/>
  <c r="I14" i="70"/>
  <c r="I16" i="70"/>
  <c r="I15" i="70"/>
  <c r="I12" i="70" s="1"/>
  <c r="I12" i="65" l="1"/>
  <c r="I10" i="65"/>
  <c r="I11" i="65"/>
  <c r="I13" i="65" l="1"/>
  <c r="E26" i="58"/>
  <c r="F36" i="26" l="1"/>
  <c r="F33" i="35"/>
  <c r="D58" i="39"/>
  <c r="H16" i="61"/>
  <c r="F46" i="18" l="1"/>
  <c r="E50" i="12"/>
  <c r="F38" i="69"/>
  <c r="C38" i="61"/>
  <c r="E38" i="61"/>
  <c r="G10" i="61"/>
  <c r="E9" i="9"/>
  <c r="D32" i="61"/>
  <c r="D11" i="61"/>
  <c r="D12" i="61"/>
  <c r="D13" i="61"/>
  <c r="D14" i="61"/>
  <c r="D15" i="61"/>
  <c r="D16" i="61"/>
  <c r="D17" i="61"/>
  <c r="D18" i="61"/>
  <c r="D19" i="61"/>
  <c r="D20" i="61"/>
  <c r="D21" i="61"/>
  <c r="D22" i="61"/>
  <c r="D23" i="61"/>
  <c r="D24" i="61"/>
  <c r="D25" i="61"/>
  <c r="D26" i="61"/>
  <c r="D27" i="61"/>
  <c r="D28" i="61"/>
  <c r="D29" i="61"/>
  <c r="D30" i="61"/>
  <c r="D31" i="61"/>
  <c r="D33" i="61"/>
  <c r="D34" i="61"/>
  <c r="D35" i="61"/>
  <c r="D36" i="61"/>
  <c r="D37" i="61"/>
  <c r="H10" i="69"/>
  <c r="G10" i="69"/>
  <c r="B38" i="69"/>
  <c r="G12" i="69"/>
  <c r="H13" i="69"/>
  <c r="H14" i="69"/>
  <c r="H17" i="69"/>
  <c r="G18" i="69"/>
  <c r="H21" i="69"/>
  <c r="G22" i="69"/>
  <c r="G24" i="69"/>
  <c r="G25" i="69"/>
  <c r="H26" i="69"/>
  <c r="H29" i="69"/>
  <c r="G29" i="69"/>
  <c r="H30" i="69"/>
  <c r="H32" i="69"/>
  <c r="G32" i="69"/>
  <c r="H33" i="69"/>
  <c r="G34" i="69"/>
  <c r="H36" i="69"/>
  <c r="G36" i="69"/>
  <c r="H37" i="69"/>
  <c r="G37" i="69"/>
  <c r="H11" i="61"/>
  <c r="G11" i="61"/>
  <c r="H12" i="61"/>
  <c r="G12" i="61"/>
  <c r="G13" i="61"/>
  <c r="H13" i="61"/>
  <c r="G14" i="61"/>
  <c r="H15" i="61"/>
  <c r="G15" i="61"/>
  <c r="G16" i="61"/>
  <c r="G17" i="61"/>
  <c r="H17" i="61"/>
  <c r="H18" i="61"/>
  <c r="G18" i="61"/>
  <c r="H19" i="61"/>
  <c r="G19" i="61"/>
  <c r="H20" i="61"/>
  <c r="G20" i="61"/>
  <c r="G21" i="61"/>
  <c r="H21" i="61"/>
  <c r="H22" i="61"/>
  <c r="G22" i="61"/>
  <c r="H23" i="61"/>
  <c r="G23" i="61"/>
  <c r="H24" i="61"/>
  <c r="G24" i="61"/>
  <c r="G25" i="61"/>
  <c r="H25" i="61"/>
  <c r="H26" i="61"/>
  <c r="G26" i="61"/>
  <c r="H27" i="61"/>
  <c r="G27" i="61"/>
  <c r="H28" i="61"/>
  <c r="G28" i="61"/>
  <c r="G29" i="61"/>
  <c r="H29" i="61"/>
  <c r="G30" i="61"/>
  <c r="G31" i="61"/>
  <c r="H32" i="61"/>
  <c r="G32" i="61"/>
  <c r="G33" i="61"/>
  <c r="H33" i="61"/>
  <c r="G34" i="61"/>
  <c r="G35" i="61"/>
  <c r="H36" i="61"/>
  <c r="G36" i="61"/>
  <c r="G37" i="61"/>
  <c r="H37" i="61"/>
  <c r="E10" i="9"/>
  <c r="E11" i="9"/>
  <c r="E12" i="9"/>
  <c r="E14" i="9"/>
  <c r="E15" i="9"/>
  <c r="E16" i="9"/>
  <c r="E17" i="9"/>
  <c r="E20" i="9"/>
  <c r="E24" i="9"/>
  <c r="E25" i="9"/>
  <c r="E28" i="9"/>
  <c r="E29" i="9"/>
  <c r="E30" i="9"/>
  <c r="E32" i="9"/>
  <c r="E36" i="9"/>
  <c r="B36" i="54"/>
  <c r="D36" i="54"/>
  <c r="E18" i="9"/>
  <c r="F13" i="18"/>
  <c r="F15" i="18"/>
  <c r="F20" i="18"/>
  <c r="F26" i="18"/>
  <c r="C47" i="18"/>
  <c r="D36" i="73"/>
  <c r="B36" i="73"/>
  <c r="E13" i="5"/>
  <c r="E21" i="5"/>
  <c r="E29" i="5"/>
  <c r="E32" i="5"/>
  <c r="E15" i="5"/>
  <c r="E16" i="5"/>
  <c r="E20" i="5"/>
  <c r="E22" i="5"/>
  <c r="E23" i="5"/>
  <c r="E27" i="5"/>
  <c r="E30" i="5"/>
  <c r="E34" i="5"/>
  <c r="E35" i="5"/>
  <c r="I11" i="70"/>
  <c r="I13" i="70" s="1"/>
  <c r="B58" i="12"/>
  <c r="C36" i="58"/>
  <c r="E27" i="58"/>
  <c r="E8" i="58"/>
  <c r="E9" i="58"/>
  <c r="E10" i="58"/>
  <c r="E11" i="58"/>
  <c r="E12" i="58"/>
  <c r="E13" i="58"/>
  <c r="E14" i="58"/>
  <c r="E15" i="58"/>
  <c r="E16" i="58"/>
  <c r="E17" i="58"/>
  <c r="E18" i="58"/>
  <c r="E19" i="58"/>
  <c r="E20" i="58"/>
  <c r="E21" i="58"/>
  <c r="E22" i="58"/>
  <c r="E23" i="58"/>
  <c r="E24" i="58"/>
  <c r="E25" i="58"/>
  <c r="E28" i="58"/>
  <c r="E29" i="58"/>
  <c r="E30" i="58"/>
  <c r="E31" i="58"/>
  <c r="E32" i="58"/>
  <c r="E33" i="58"/>
  <c r="E34" i="58"/>
  <c r="F14" i="26"/>
  <c r="E10" i="12"/>
  <c r="E14" i="36"/>
  <c r="E29" i="35"/>
  <c r="D37" i="26"/>
  <c r="F11" i="26"/>
  <c r="F17" i="26"/>
  <c r="F21" i="26"/>
  <c r="F25" i="26"/>
  <c r="F29" i="26"/>
  <c r="F33" i="26"/>
  <c r="C37" i="26"/>
  <c r="G33" i="69"/>
  <c r="D36" i="58"/>
  <c r="C48" i="45"/>
  <c r="F18" i="45"/>
  <c r="F19" i="45"/>
  <c r="F34" i="45"/>
  <c r="B58" i="39"/>
  <c r="E11" i="39"/>
  <c r="E12" i="39"/>
  <c r="E15" i="39"/>
  <c r="E17" i="39"/>
  <c r="E19" i="39"/>
  <c r="E21" i="39"/>
  <c r="E23" i="39"/>
  <c r="E25" i="39"/>
  <c r="E26" i="39"/>
  <c r="E27" i="39"/>
  <c r="E29" i="39"/>
  <c r="E37" i="39"/>
  <c r="E38" i="39"/>
  <c r="E39" i="39"/>
  <c r="E42" i="39"/>
  <c r="E43" i="39"/>
  <c r="E46" i="39"/>
  <c r="E48" i="39"/>
  <c r="E50" i="39"/>
  <c r="E51" i="39"/>
  <c r="E52" i="39"/>
  <c r="E54" i="39"/>
  <c r="E56" i="39"/>
  <c r="F13" i="48"/>
  <c r="C37" i="48"/>
  <c r="F18" i="48"/>
  <c r="F20" i="48"/>
  <c r="F26" i="48"/>
  <c r="F31" i="48"/>
  <c r="F9" i="51"/>
  <c r="F13" i="51"/>
  <c r="F16" i="51"/>
  <c r="F17" i="51"/>
  <c r="F27" i="51"/>
  <c r="F35" i="51"/>
  <c r="E26" i="35"/>
  <c r="F9" i="35"/>
  <c r="F12" i="26"/>
  <c r="F20" i="26"/>
  <c r="F23" i="26"/>
  <c r="F24" i="26"/>
  <c r="F28" i="26"/>
  <c r="F35" i="26"/>
  <c r="E12" i="12"/>
  <c r="E14" i="12"/>
  <c r="C58" i="12"/>
  <c r="E17" i="12"/>
  <c r="E20" i="12"/>
  <c r="E21" i="12"/>
  <c r="E22" i="12"/>
  <c r="E24" i="12"/>
  <c r="E25" i="12"/>
  <c r="E26" i="12"/>
  <c r="E30" i="12"/>
  <c r="E34" i="12"/>
  <c r="E35" i="12"/>
  <c r="E38" i="12"/>
  <c r="E39" i="12"/>
  <c r="E43" i="12"/>
  <c r="E44" i="12"/>
  <c r="E45" i="12"/>
  <c r="E46" i="12"/>
  <c r="E47" i="12"/>
  <c r="E48" i="12"/>
  <c r="E51" i="12"/>
  <c r="E52" i="12"/>
  <c r="E53" i="12"/>
  <c r="E54" i="12"/>
  <c r="E55" i="12"/>
  <c r="E10" i="35"/>
  <c r="E11" i="35"/>
  <c r="F13" i="35"/>
  <c r="E13" i="35"/>
  <c r="E16" i="35"/>
  <c r="E17" i="35"/>
  <c r="F18" i="35"/>
  <c r="E18" i="35"/>
  <c r="E19" i="35"/>
  <c r="E20" i="35"/>
  <c r="E22" i="35"/>
  <c r="E23" i="35"/>
  <c r="E24" i="35"/>
  <c r="F27" i="35"/>
  <c r="E27" i="35"/>
  <c r="F30" i="35"/>
  <c r="E30" i="35"/>
  <c r="E32" i="35"/>
  <c r="E35" i="35"/>
  <c r="E36" i="35"/>
  <c r="F36" i="35"/>
  <c r="E12" i="52"/>
  <c r="F23" i="51"/>
  <c r="F30" i="45"/>
  <c r="E13" i="36"/>
  <c r="F29" i="36"/>
  <c r="F32" i="36"/>
  <c r="E31" i="36"/>
  <c r="F27" i="36"/>
  <c r="G16" i="69"/>
  <c r="G28" i="69"/>
  <c r="F16" i="48"/>
  <c r="G31" i="69"/>
  <c r="G15" i="69"/>
  <c r="G21" i="69"/>
  <c r="H11" i="69"/>
  <c r="H15" i="69"/>
  <c r="H24" i="69"/>
  <c r="F31" i="35"/>
  <c r="H35" i="69"/>
  <c r="H19" i="69"/>
  <c r="F12" i="51"/>
  <c r="F22" i="51"/>
  <c r="F34" i="51"/>
  <c r="F26" i="51"/>
  <c r="F31" i="51"/>
  <c r="F30" i="51"/>
  <c r="E37" i="51"/>
  <c r="F29" i="51"/>
  <c r="F19" i="51"/>
  <c r="F21" i="51"/>
  <c r="F28" i="51"/>
  <c r="F32" i="48"/>
  <c r="F33" i="48"/>
  <c r="F17" i="48"/>
  <c r="F19" i="48"/>
  <c r="F24" i="48"/>
  <c r="F30" i="48"/>
  <c r="F25" i="48"/>
  <c r="F21" i="48"/>
  <c r="F12" i="48"/>
  <c r="F29" i="48"/>
  <c r="F27" i="45"/>
  <c r="F20" i="45"/>
  <c r="F36" i="45"/>
  <c r="F32" i="45"/>
  <c r="F25" i="45"/>
  <c r="F17" i="45"/>
  <c r="F13" i="45"/>
  <c r="F12" i="45"/>
  <c r="F26" i="45"/>
  <c r="F33" i="45"/>
  <c r="F41" i="45"/>
  <c r="F35" i="45"/>
  <c r="F42" i="45"/>
  <c r="F15" i="45"/>
  <c r="D48" i="45"/>
  <c r="F47" i="45"/>
  <c r="F19" i="36"/>
  <c r="F15" i="36"/>
  <c r="F12" i="36"/>
  <c r="E28" i="36"/>
  <c r="F9" i="36"/>
  <c r="F25" i="36"/>
  <c r="F11" i="36"/>
  <c r="F35" i="36"/>
  <c r="F24" i="36"/>
  <c r="E21" i="36"/>
  <c r="E29" i="36"/>
  <c r="E32" i="36"/>
  <c r="F14" i="36"/>
  <c r="E18" i="36"/>
  <c r="E36" i="36"/>
  <c r="F28" i="36"/>
  <c r="F16" i="36"/>
  <c r="E12" i="36"/>
  <c r="F34" i="36"/>
  <c r="F23" i="36"/>
  <c r="E25" i="5"/>
  <c r="E15" i="36"/>
  <c r="F17" i="36"/>
  <c r="G19" i="69"/>
  <c r="E45" i="39"/>
  <c r="E26" i="36"/>
  <c r="E26" i="9"/>
  <c r="E24" i="5"/>
  <c r="F9" i="18"/>
  <c r="E29" i="12"/>
  <c r="E11" i="12"/>
  <c r="F10" i="35"/>
  <c r="F16" i="35"/>
  <c r="H16" i="69"/>
  <c r="F11" i="45"/>
  <c r="E16" i="39"/>
  <c r="E53" i="39"/>
  <c r="E31" i="9"/>
  <c r="E19" i="9"/>
  <c r="C36" i="54"/>
  <c r="E14" i="5"/>
  <c r="E9" i="5"/>
  <c r="E8" i="30"/>
  <c r="E12" i="30"/>
  <c r="E13" i="30"/>
  <c r="E11" i="30"/>
  <c r="E10" i="30"/>
  <c r="F26" i="26"/>
  <c r="F13" i="26"/>
  <c r="F15" i="26"/>
  <c r="F10" i="26"/>
  <c r="F30" i="26"/>
  <c r="F25" i="18"/>
  <c r="E57" i="12"/>
  <c r="E27" i="12"/>
  <c r="E23" i="12"/>
  <c r="E15" i="12"/>
  <c r="E40" i="12"/>
  <c r="E37" i="12"/>
  <c r="E36" i="12"/>
  <c r="E33" i="12"/>
  <c r="E16" i="12"/>
  <c r="E18" i="12"/>
  <c r="E13" i="12"/>
  <c r="E32" i="12"/>
  <c r="E28" i="12"/>
  <c r="E19" i="12"/>
  <c r="E41" i="12"/>
  <c r="E31" i="12"/>
  <c r="E42" i="12"/>
  <c r="E56" i="12"/>
  <c r="E49" i="12"/>
  <c r="F24" i="35"/>
  <c r="F23" i="35"/>
  <c r="E28" i="35"/>
  <c r="E34" i="35"/>
  <c r="F12" i="35"/>
  <c r="F26" i="35"/>
  <c r="E12" i="35"/>
  <c r="F15" i="35"/>
  <c r="H22" i="69"/>
  <c r="H31" i="69"/>
  <c r="G17" i="69"/>
  <c r="H20" i="69"/>
  <c r="C15" i="52"/>
  <c r="E13" i="52"/>
  <c r="E10" i="52"/>
  <c r="E14" i="52"/>
  <c r="F14" i="51"/>
  <c r="D37" i="51"/>
  <c r="F20" i="51"/>
  <c r="F24" i="51"/>
  <c r="F34" i="48"/>
  <c r="F15" i="48"/>
  <c r="F10" i="48"/>
  <c r="F35" i="48"/>
  <c r="F23" i="48"/>
  <c r="F29" i="45"/>
  <c r="F14" i="45"/>
  <c r="F31" i="45"/>
  <c r="E32" i="39"/>
  <c r="E28" i="39"/>
  <c r="E57" i="39"/>
  <c r="E55" i="39"/>
  <c r="E22" i="39"/>
  <c r="E18" i="39"/>
  <c r="E10" i="39"/>
  <c r="E41" i="39"/>
  <c r="E36" i="39"/>
  <c r="E47" i="39"/>
  <c r="E44" i="39"/>
  <c r="E40" i="39"/>
  <c r="E35" i="39"/>
  <c r="E13" i="39"/>
  <c r="E9" i="39"/>
  <c r="E14" i="39"/>
  <c r="F31" i="36"/>
  <c r="E16" i="36"/>
  <c r="F26" i="36"/>
  <c r="E30" i="36"/>
  <c r="E19" i="36"/>
  <c r="E34" i="36"/>
  <c r="F30" i="36"/>
  <c r="E35" i="36"/>
  <c r="E25" i="36"/>
  <c r="F13" i="36"/>
  <c r="E11" i="36"/>
  <c r="E9" i="36"/>
  <c r="E9" i="30"/>
  <c r="C15" i="30"/>
  <c r="D15" i="30"/>
  <c r="E14" i="30"/>
  <c r="B15" i="30"/>
  <c r="E9" i="52"/>
  <c r="E35" i="9"/>
  <c r="E11" i="5"/>
  <c r="E19" i="5"/>
  <c r="E17" i="5"/>
  <c r="E47" i="18"/>
  <c r="F19" i="18"/>
  <c r="F17" i="18"/>
  <c r="D47" i="18"/>
  <c r="D58" i="12"/>
  <c r="D37" i="35"/>
  <c r="F21" i="35"/>
  <c r="F22" i="35"/>
  <c r="F19" i="35"/>
  <c r="F14" i="35"/>
  <c r="F35" i="35"/>
  <c r="E21" i="35"/>
  <c r="F20" i="35"/>
  <c r="F17" i="35"/>
  <c r="E15" i="35"/>
  <c r="B37" i="35"/>
  <c r="E33" i="35"/>
  <c r="F34" i="35"/>
  <c r="F28" i="35"/>
  <c r="E14" i="35"/>
  <c r="F25" i="35"/>
  <c r="C37" i="35"/>
  <c r="F29" i="35"/>
  <c r="F32" i="35"/>
  <c r="E25" i="35"/>
  <c r="E9" i="35"/>
  <c r="F11" i="35"/>
  <c r="E31" i="35"/>
  <c r="G11" i="69"/>
  <c r="H27" i="69"/>
  <c r="H28" i="69"/>
  <c r="G35" i="69"/>
  <c r="H25" i="69"/>
  <c r="H23" i="69"/>
  <c r="G20" i="69"/>
  <c r="G27" i="69"/>
  <c r="G23" i="69"/>
  <c r="G13" i="69"/>
  <c r="F25" i="51"/>
  <c r="C37" i="51"/>
  <c r="F15" i="51"/>
  <c r="F33" i="51"/>
  <c r="F36" i="51"/>
  <c r="F10" i="51"/>
  <c r="F11" i="51"/>
  <c r="F18" i="51"/>
  <c r="F32" i="51"/>
  <c r="B37" i="51"/>
  <c r="F22" i="48"/>
  <c r="F36" i="48"/>
  <c r="F27" i="48"/>
  <c r="E37" i="48"/>
  <c r="F28" i="48"/>
  <c r="F11" i="48"/>
  <c r="D37" i="48"/>
  <c r="F14" i="48"/>
  <c r="F39" i="45"/>
  <c r="F28" i="45"/>
  <c r="F10" i="45"/>
  <c r="C58" i="39"/>
  <c r="E34" i="39"/>
  <c r="E30" i="39"/>
  <c r="E24" i="39"/>
  <c r="E20" i="39"/>
  <c r="E49" i="39"/>
  <c r="E31" i="39"/>
  <c r="E33" i="39"/>
  <c r="E24" i="36"/>
  <c r="F20" i="36"/>
  <c r="E17" i="36"/>
  <c r="F22" i="36"/>
  <c r="B37" i="36"/>
  <c r="E27" i="36"/>
  <c r="F33" i="36"/>
  <c r="E20" i="36"/>
  <c r="F10" i="36"/>
  <c r="F36" i="36"/>
  <c r="E33" i="36"/>
  <c r="D37" i="36"/>
  <c r="F18" i="36"/>
  <c r="E23" i="36"/>
  <c r="E10" i="36"/>
  <c r="E22" i="36"/>
  <c r="C37" i="36"/>
  <c r="F21" i="36"/>
  <c r="E33" i="9"/>
  <c r="B37" i="9"/>
  <c r="E34" i="9"/>
  <c r="E22" i="9"/>
  <c r="C37" i="9"/>
  <c r="E21" i="9"/>
  <c r="E27" i="9"/>
  <c r="E23" i="9"/>
  <c r="D37" i="9"/>
  <c r="E13" i="9"/>
  <c r="C37" i="5"/>
  <c r="B37" i="5"/>
  <c r="E28" i="5"/>
  <c r="E12" i="5"/>
  <c r="E31" i="5"/>
  <c r="E26" i="5"/>
  <c r="E18" i="5"/>
  <c r="E10" i="5"/>
  <c r="E36" i="5"/>
  <c r="E33" i="5"/>
  <c r="D37" i="5"/>
  <c r="E37" i="26"/>
  <c r="F32" i="26"/>
  <c r="F16" i="26"/>
  <c r="F31" i="26"/>
  <c r="F27" i="26"/>
  <c r="F19" i="26"/>
  <c r="F34" i="26"/>
  <c r="F22" i="26"/>
  <c r="F18" i="26"/>
  <c r="F9" i="26"/>
  <c r="H18" i="69"/>
  <c r="G26" i="69"/>
  <c r="G14" i="69"/>
  <c r="H12" i="69"/>
  <c r="E38" i="69"/>
  <c r="C38" i="69"/>
  <c r="D38" i="69" s="1"/>
  <c r="H34" i="69"/>
  <c r="G30" i="69"/>
  <c r="E48" i="45"/>
  <c r="H34" i="61"/>
  <c r="H30" i="61"/>
  <c r="H14" i="61"/>
  <c r="H35" i="61"/>
  <c r="H31" i="61"/>
  <c r="E36" i="58" l="1"/>
  <c r="E15" i="30"/>
  <c r="E15" i="52"/>
  <c r="F37" i="48"/>
  <c r="F47" i="18"/>
  <c r="F37" i="35"/>
  <c r="E37" i="35"/>
  <c r="G38" i="69"/>
  <c r="E37" i="9"/>
  <c r="E36" i="54"/>
  <c r="H38" i="69"/>
  <c r="F37" i="26"/>
  <c r="E58" i="12"/>
  <c r="F48" i="45"/>
  <c r="E58" i="39"/>
  <c r="H38" i="61"/>
  <c r="E36" i="73"/>
  <c r="E37" i="5"/>
  <c r="F37" i="51"/>
  <c r="E37" i="36"/>
  <c r="F37" i="36"/>
  <c r="D38" i="61"/>
  <c r="F38" i="61"/>
  <c r="G38" i="61" s="1"/>
</calcChain>
</file>

<file path=xl/sharedStrings.xml><?xml version="1.0" encoding="utf-8"?>
<sst xmlns="http://schemas.openxmlformats.org/spreadsheetml/2006/main" count="1513" uniqueCount="429">
  <si>
    <t>ІІ .</t>
  </si>
  <si>
    <t xml:space="preserve">І . </t>
  </si>
  <si>
    <t>ІІІ.</t>
  </si>
  <si>
    <t>Общо</t>
  </si>
  <si>
    <t>Възраст</t>
  </si>
  <si>
    <t>ОБЩО</t>
  </si>
  <si>
    <t>Индивидуална първична извънболнична медицинска практика</t>
  </si>
  <si>
    <t>Индивидуална първична извънболнична дентална практика</t>
  </si>
  <si>
    <t>Групова първична извънболнична медицинска практика</t>
  </si>
  <si>
    <t>Групова първична извънболнична дентална практика</t>
  </si>
  <si>
    <t>Индивидуална специализирана извънболнична медицинска практика</t>
  </si>
  <si>
    <t>Индивидуална специализирана извънболнична дентална практика</t>
  </si>
  <si>
    <t>Групова специализирана извънболнична медицинска практика</t>
  </si>
  <si>
    <t>Групова специализирана извънболнична дентална практика</t>
  </si>
  <si>
    <t>Медицински център</t>
  </si>
  <si>
    <t>Дентален център</t>
  </si>
  <si>
    <t>Медико-дентален център</t>
  </si>
  <si>
    <t>Диагностично-консултативен център</t>
  </si>
  <si>
    <t>Самостоятелна медико-диагностична лаборатория</t>
  </si>
  <si>
    <t>Лаборатории</t>
  </si>
  <si>
    <t>ХЕИ</t>
  </si>
  <si>
    <t>Национален център по заразни и паразитни болести (НЦЗПБ)</t>
  </si>
  <si>
    <t>Специализирана болница за физикална терапия и рехабилитация-ЕАД</t>
  </si>
  <si>
    <t>Държавна психиатрична болница</t>
  </si>
  <si>
    <t>Център за спешна медицинска помощ</t>
  </si>
  <si>
    <t>Национален център по хематология и трансфузиология</t>
  </si>
  <si>
    <t>Диспансер психични заболявания</t>
  </si>
  <si>
    <t>Диспансер пневмофтизиататричен</t>
  </si>
  <si>
    <t>Диспансер кожновенерологичен</t>
  </si>
  <si>
    <t>Диспансер онкологичен</t>
  </si>
  <si>
    <t>Дом за медико-социални грижи</t>
  </si>
  <si>
    <t>Хоспис</t>
  </si>
  <si>
    <t>Аптека</t>
  </si>
  <si>
    <t>Благоевград</t>
  </si>
  <si>
    <t>Бургас</t>
  </si>
  <si>
    <t>Варна</t>
  </si>
  <si>
    <t>Велико Търново</t>
  </si>
  <si>
    <t>Видин</t>
  </si>
  <si>
    <t>Враца</t>
  </si>
  <si>
    <t>Габрово</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</si>
  <si>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</si>
  <si>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</si>
  <si>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</si>
  <si>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</si>
  <si>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</si>
  <si>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</si>
  <si>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</si>
  <si>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</si>
  <si>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</si>
  <si>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</si>
  <si>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</si>
  <si>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</si>
  <si>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</si>
  <si>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София-град</t>
  </si>
  <si>
    <t>София</t>
  </si>
  <si>
    <t>Стара Загора</t>
  </si>
  <si>
    <t>Добрич</t>
  </si>
  <si>
    <t>Търговище</t>
  </si>
  <si>
    <t>Хасково</t>
  </si>
  <si>
    <t>Шумен</t>
  </si>
  <si>
    <t>Ямбол</t>
  </si>
  <si>
    <t>Разпределение на персонала</t>
  </si>
  <si>
    <t xml:space="preserve">Брой фирми </t>
  </si>
  <si>
    <t>Многопрофилна болница за долекуване, продължително лечение и рехабилитация</t>
  </si>
  <si>
    <t>към съдържанието</t>
  </si>
  <si>
    <t>Вид обезщетение</t>
  </si>
  <si>
    <t>Брой платени работни дни</t>
  </si>
  <si>
    <t xml:space="preserve">Парични обезщетения за временна неработоспособност поради общо заболяване
</t>
  </si>
  <si>
    <t xml:space="preserve">Парични обезщетения за временна неработоспособност поради нетрудови злополуки
</t>
  </si>
  <si>
    <t xml:space="preserve">Парични  обезщетения за временна неработоспособност поради гледане на болен член от семейството и карантина
</t>
  </si>
  <si>
    <t xml:space="preserve">Парични обезщетения за санаторно-курортно лечение поради общо заболяване
</t>
  </si>
  <si>
    <t xml:space="preserve">Парични обезщетения за временна неработоспособност поради трудова  злополука  и професионална болест
</t>
  </si>
  <si>
    <t xml:space="preserve">Парични обезщетения за трудоустрояване поради бременност и кърмене
</t>
  </si>
  <si>
    <t>Парични обезщетения за бременност и раждане</t>
  </si>
  <si>
    <t>Парични обезщетения за бременност и раждане - по чл.50, ал.1-5 и чл.51 от КСО</t>
  </si>
  <si>
    <t>Парични обезщетения за бременност и раждане по чл.50, ал.7  от КСО</t>
  </si>
  <si>
    <t xml:space="preserve">Парични обезщетения за бременност и раждане по чл.50а  от КСО - обезщетение при неизползване на отпуска за бременост и раждане
</t>
  </si>
  <si>
    <t>До 18 г. вкл.</t>
  </si>
  <si>
    <t>65 и повече години</t>
  </si>
  <si>
    <t>Първични болнични листове</t>
  </si>
  <si>
    <t>Продължение на болнични листове</t>
  </si>
  <si>
    <t xml:space="preserve">С Ъ Д Ъ Р Ж А Н И Е </t>
  </si>
  <si>
    <t>2</t>
  </si>
  <si>
    <t>СТАТИСТИЧЕСКИ БЮЛЕТИН</t>
  </si>
  <si>
    <t>„ПОКАЗАТЕЛИ, ХАРАКТЕРИЗИРАЩИ ВРЕМЕННАТА НЕРАБОТОСПОСОБНОСТ НА ОСИГУРЕНИТЕ ЛИЦА“</t>
  </si>
  <si>
    <t xml:space="preserve">         Бюлетинът „Показатели, характеризиращи временната неработоспособност на осигурените лица“ съдържа информация за паричните обезщетения за временна неработоспособност и трудоустрояване поради общо заболяване, трудова злополука и професионална болест, както и за обезщетенията за майчинство, изплащани от държавното обществено осигуряване. </t>
  </si>
  <si>
    <t xml:space="preserve">         При настъпване на промени в базата след публикуване на статистическия бюлетин, в т.ч. в резултат на служебното преизчисление на паричните обезщетения и помощи по реда на чл. 42, ал. 1 от Наредбата за паричните обезщетения и помощи от държавното обществено осигуряване, данните в него не се ревизират. </t>
  </si>
  <si>
    <t>РЕПУБЛИКА БЪЛГАРИЯ</t>
  </si>
  <si>
    <t>До 9 лица вкл.</t>
  </si>
  <si>
    <t>От 10 до 19 лица</t>
  </si>
  <si>
    <t>От 20 до 49 лица</t>
  </si>
  <si>
    <t>От 50 до 99 лица</t>
  </si>
  <si>
    <t>От 100 до 249 лица</t>
  </si>
  <si>
    <r>
      <rPr>
        <b/>
        <sz val="16"/>
        <rFont val="Arial"/>
        <family val="2"/>
        <charset val="204"/>
      </rPr>
      <t xml:space="preserve">              </t>
    </r>
    <r>
      <rPr>
        <b/>
        <u/>
        <sz val="16"/>
        <rFont val="Arial"/>
        <family val="2"/>
        <charset val="204"/>
      </rPr>
      <t>НАЦИОНАЛЕН ОСИГУРИТЕЛЕН ИНСТИТУТ</t>
    </r>
  </si>
  <si>
    <t>1.      Временна неработоспособност и трудоустрояване поради общо заболяване:</t>
  </si>
  <si>
    <t>2.      Временна неработоспособност и трудоустрояване поради трудова злополука и професионална болест:</t>
  </si>
  <si>
    <t>3.      Майчинство:</t>
  </si>
  <si>
    <t>Данните са представени по причината за неработоспособността, в т.ч.:</t>
  </si>
  <si>
    <t>■ общо заболяване;</t>
  </si>
  <si>
    <t>■ злополука – нетрудова;</t>
  </si>
  <si>
    <t>■ изследване поради общо заболяване;</t>
  </si>
  <si>
    <t>■ карантина;</t>
  </si>
  <si>
    <t>■ трудоустрояване – общо заболяване;</t>
  </si>
  <si>
    <t>■ санаторно-курортно лечение поради общо заболяване;</t>
  </si>
  <si>
    <t>■ гледане на болно дете до 3-годишна възраст, настанено в заведение за болнична помощ заедно с осигурения;</t>
  </si>
  <si>
    <t>■ гледане или належащо придружаване за медицински преглед, изследване или лечение в страната или в чужбина на болно дете до 18-годишна възраст;</t>
  </si>
  <si>
    <t>■ гледане или належащо придружаване за медицински преглед, изследване или лечение в страната или в чужбина на болен член на семейството над 18-годишна възраст.</t>
  </si>
  <si>
    <t>■ професионална болест;</t>
  </si>
  <si>
    <t>■ злополука – трудова;</t>
  </si>
  <si>
    <t>■ изследване поради трудова злополука;</t>
  </si>
  <si>
    <t>■ изследване поради професионална болест;</t>
  </si>
  <si>
    <t>■ трудоустрояване – трудова злополука;</t>
  </si>
  <si>
    <t>■ трудоустрояване – професионална болест;</t>
  </si>
  <si>
    <t>■ санаторно-курортно лечение поради трудова злополука;</t>
  </si>
  <si>
    <t>■ санаторно-курортно лечение поради професионална болест.</t>
  </si>
  <si>
    <t>■ трудоустрояване – бременност, кърмене или напреднал етап на лечение    ин-витро;</t>
  </si>
  <si>
    <t>■ бременност и раждане;</t>
  </si>
  <si>
    <t>■ отглеждане на дете до 2-годишна възраст;</t>
  </si>
  <si>
    <t xml:space="preserve">          Използвани са данни от поддържаната от Националния осигурителен институт информационна система за изплащаните обезщетения и помощи по чл. 33, ал. 5, т. 7 от Кодекса за социално осигуряване. </t>
  </si>
  <si>
    <t xml:space="preserve">         Данните отразяват текущото състояние на информационната система за изплащаните обезщетения и помощи по Кодекса за социално осигуряване към момента на публикуване на бюлетина. </t>
  </si>
  <si>
    <t xml:space="preserve">          Статистическият бюлетин се изготвя четири пъти в годината и съдържащата се в него информация се отнася съответно за първото тримесечие, за полугодието, за деветмесечието и за цялата година.</t>
  </si>
  <si>
    <t>Обезщетение при осиновяване на дете до 5-годишна възраст</t>
  </si>
  <si>
    <t xml:space="preserve">Парични обезщетения при неизползване на отпуска при осиновяване по чл.53г  от КСО </t>
  </si>
  <si>
    <t>Парични обезщетения при осиновяване на дете до 5-годишна възраст по чл.53в от КСО</t>
  </si>
  <si>
    <t>Парични обезщетения за трудоустрояване при временно намалена работоспособност поради общо заболяване</t>
  </si>
  <si>
    <t xml:space="preserve">Парични обезщетения за трудоустрояване при временно намалена работоспособност поради трудова злополука и професионална болест
</t>
  </si>
  <si>
    <t>Граждани на други държави</t>
  </si>
  <si>
    <t>От 250 до 499 лица</t>
  </si>
  <si>
    <t>Парични обезщетения за отглеждане на дете до 2-годишна възраст по чл. 53 от КСО</t>
  </si>
  <si>
    <t xml:space="preserve">Парични обезщетения за отглеждане на дете до 2-годишна възраст по чл. 54 от КСО
</t>
  </si>
  <si>
    <t>Брой лица с платени обезщетения от ДОО                      (за периода)</t>
  </si>
  <si>
    <t>Брой лица общо</t>
  </si>
  <si>
    <t>Брой лица с плащане от ДОО</t>
  </si>
  <si>
    <t>% на лицата с плащане  от  ДОО към общо лицата по ТП</t>
  </si>
  <si>
    <t xml:space="preserve">4=3/2 </t>
  </si>
  <si>
    <t>Брой болнични листове на едно лице</t>
  </si>
  <si>
    <t xml:space="preserve">% на болничните листове с плащане  от  ДОО към общо приетите </t>
  </si>
  <si>
    <t>в % от осигурените за  ОЗМ лица</t>
  </si>
  <si>
    <t>на едно лице с обезщетение</t>
  </si>
  <si>
    <t>Брой платени работни дни                                                     (за периода)</t>
  </si>
  <si>
    <t>Диагноза</t>
  </si>
  <si>
    <t>Ранг</t>
  </si>
  <si>
    <t>Дял от общия брой болнични листове (%)</t>
  </si>
  <si>
    <t>J06.9</t>
  </si>
  <si>
    <t>B34.9</t>
  </si>
  <si>
    <t>J20.9</t>
  </si>
  <si>
    <t>J06.8</t>
  </si>
  <si>
    <t>J03.9</t>
  </si>
  <si>
    <t>M51.1</t>
  </si>
  <si>
    <t>O20.0</t>
  </si>
  <si>
    <t>O47.0</t>
  </si>
  <si>
    <t>G54.4</t>
  </si>
  <si>
    <t>G54.1</t>
  </si>
  <si>
    <t>J18.9</t>
  </si>
  <si>
    <t>Наименование на  диагноза</t>
  </si>
  <si>
    <t>Вирусна инфекция, неуточнена</t>
  </si>
  <si>
    <t>Увреждания на лумбо-сакралния плексус</t>
  </si>
  <si>
    <t>Увреждания на лумбо-сакралните коренчета, некласифицирани другаде</t>
  </si>
  <si>
    <t>Остър тонзилит, неуточнен</t>
  </si>
  <si>
    <t>Други остри инфекции на горните дихателни пътища с множествена локализация</t>
  </si>
  <si>
    <t>Остра инфекция на горните дихателни пътища, неуточнена</t>
  </si>
  <si>
    <t>Пневмония, неуточнена</t>
  </si>
  <si>
    <t>Остър бронхит, неуточнен</t>
  </si>
  <si>
    <t>Заплашващ аборт</t>
  </si>
  <si>
    <t>Лъжливо раждане преди навършени 37 гестационни седмици</t>
  </si>
  <si>
    <t>От 4 до 7 дни</t>
  </si>
  <si>
    <t>От 8 до 14 дни</t>
  </si>
  <si>
    <t>От 15 до 30 дни</t>
  </si>
  <si>
    <t>над 30 дни</t>
  </si>
  <si>
    <t>Първични или продължение болнични листове</t>
  </si>
  <si>
    <t>7=6/5</t>
  </si>
  <si>
    <t>8=5/2</t>
  </si>
  <si>
    <t>Брой лица с времемна неработоспособност, временно намалена работоспособност и санаторно курортно лечение</t>
  </si>
  <si>
    <t>Брой болнични листове с плащане от ДОО</t>
  </si>
  <si>
    <t>Брой болнични листове общо</t>
  </si>
  <si>
    <t>Брой болнични листове      общо</t>
  </si>
  <si>
    <t>Брой болнични листове за временна неработоспособност, временно намалена работоспособност и санаторно курортно лечение</t>
  </si>
  <si>
    <t>Изплатена сума на един болничен лист</t>
  </si>
  <si>
    <t>Брой болнични листове      с плащане от ДОО</t>
  </si>
  <si>
    <t>6</t>
  </si>
  <si>
    <t>Болнични листове с                                 или без плащане от ДОО</t>
  </si>
  <si>
    <t>Общо болнични листове</t>
  </si>
  <si>
    <t>Средна продължителност на  болничния лист</t>
  </si>
  <si>
    <t xml:space="preserve">J00  </t>
  </si>
  <si>
    <t>K29.9</t>
  </si>
  <si>
    <t>Остър назофарингит [хрема]</t>
  </si>
  <si>
    <t>Гастродуоденит, неуточнен</t>
  </si>
  <si>
    <t xml:space="preserve"> </t>
  </si>
  <si>
    <t>Код на Диагноза</t>
  </si>
  <si>
    <t>5=4/2</t>
  </si>
  <si>
    <t>7=6/2</t>
  </si>
  <si>
    <t>9=8/6</t>
  </si>
  <si>
    <t>5=4/3</t>
  </si>
  <si>
    <t>6=3/2</t>
  </si>
  <si>
    <t>6=4/5</t>
  </si>
  <si>
    <t>5=3/4</t>
  </si>
  <si>
    <t xml:space="preserve">       2) лицата, получили обезщетение на повече от едно основание в рамките на периода, са преброени само веднъж.</t>
  </si>
  <si>
    <t xml:space="preserve">        2) лицата, получили обезщетение на повече от едно основание в рамките на периода, са преброени само веднъж.</t>
  </si>
  <si>
    <t>Изплатена                 сума</t>
  </si>
  <si>
    <t>Средно на                   ден</t>
  </si>
  <si>
    <t>Средно на      ден</t>
  </si>
  <si>
    <t>Средно на            ден</t>
  </si>
  <si>
    <t>Средно на                ден</t>
  </si>
  <si>
    <t>Изплатена                       сума</t>
  </si>
  <si>
    <t>Изплатена                    сума</t>
  </si>
  <si>
    <t>Средно на                      ден</t>
  </si>
  <si>
    <t>Изплатена                  сума</t>
  </si>
  <si>
    <t>Средно на                          ден</t>
  </si>
  <si>
    <t>Изплатена                           сума</t>
  </si>
  <si>
    <t>Средно на                         ден</t>
  </si>
  <si>
    <t>Изплатена                             сума</t>
  </si>
  <si>
    <t>Средно на                                  ден</t>
  </si>
  <si>
    <t>Средно на                     ден</t>
  </si>
  <si>
    <t>Изплатена                                сума</t>
  </si>
  <si>
    <t>Изплатена                            сума</t>
  </si>
  <si>
    <t>Болнични листове с                               или без плащане от ДОО</t>
  </si>
  <si>
    <t>Изплатена                        сума</t>
  </si>
  <si>
    <t>Брой платени работни дни                                   средно  на болничен лист</t>
  </si>
  <si>
    <t>Брой болнични листове                          с плащане от ДОО</t>
  </si>
  <si>
    <t>Брой болнични листове,                    за които няма плащане   от ДОО</t>
  </si>
  <si>
    <t>Брой болнични листове,                          за които няма плащане   от ДОО</t>
  </si>
  <si>
    <t>Брой болнични листове                      с плащане от ДОО</t>
  </si>
  <si>
    <t>Брой платени                         работни дни</t>
  </si>
  <si>
    <t>Брой платени                        работни дни</t>
  </si>
  <si>
    <t>Брой болнични листове с плащане                       от ДОО</t>
  </si>
  <si>
    <t>Брой болнични листове с плащане                      от ДОО</t>
  </si>
  <si>
    <t>Брой болнични листове с плащане                          от ДОО</t>
  </si>
  <si>
    <t>Брой болнични листове с плащане                         от ДОО</t>
  </si>
  <si>
    <t>Брой болнични листове с плащане                            от ДОО</t>
  </si>
  <si>
    <t>Брой болнични листове с плащане                                   от ДОО</t>
  </si>
  <si>
    <t>Брой болнични листове с плащане                                  от ДОО</t>
  </si>
  <si>
    <t>Брой болнични листове с плащане                 от ДОО</t>
  </si>
  <si>
    <t>Брой лица с плащане              от ДОО</t>
  </si>
  <si>
    <t>Брой лица с плащане                      от ДОО</t>
  </si>
  <si>
    <t>Брой лица с плащане                            от ДОО</t>
  </si>
  <si>
    <t>Многопрофилна болница за активно лечение</t>
  </si>
  <si>
    <t>Специализирана болница за активно лечение</t>
  </si>
  <si>
    <t>Национална специализирана болница за активно лечение</t>
  </si>
  <si>
    <t>Специализирана болница за долекуване и продължително лечение (и рехабилитация)</t>
  </si>
  <si>
    <t>Специализирана болница за рехабилитация</t>
  </si>
  <si>
    <t>Специализирана-филиал болница за рехабилитация</t>
  </si>
  <si>
    <t>Специализирана болница за долекуване, продължително лечение и рехабилитация</t>
  </si>
  <si>
    <t>Специализирана болница за долекуване, продължително лечение и рехабилитация - филиал</t>
  </si>
  <si>
    <t>Ведомствена многопрофилна болница за активно лечение</t>
  </si>
  <si>
    <t>Изплатена        сума</t>
  </si>
  <si>
    <t>Брой болнични листове                                 общо</t>
  </si>
  <si>
    <t>Над 499 лица</t>
  </si>
  <si>
    <t>J04.2</t>
  </si>
  <si>
    <t>Остър ларинготрахеит</t>
  </si>
  <si>
    <t>B34.8</t>
  </si>
  <si>
    <t>Други вирусни инфекции с неуточнена локализация</t>
  </si>
  <si>
    <t>I11.9</t>
  </si>
  <si>
    <t>Хипертонично сърце без (застойна) сърдечна недостатъчност</t>
  </si>
  <si>
    <t>Парични обезщетения за отглеждане на дете до 8-годишна възраст по чл. 53ж от КСО</t>
  </si>
  <si>
    <t>M47.2</t>
  </si>
  <si>
    <t>Други спондилози с радикулопатия</t>
  </si>
  <si>
    <t>■ отглеждане на дете до 8-годишна възраст от бащи / осиновители.</t>
  </si>
  <si>
    <t>■ осиновяване на дете до 5-годишна възраст;</t>
  </si>
  <si>
    <r>
      <t xml:space="preserve">Парични обезщетения за отглеждане на дете до 8-годишна възраст от бащата/осиновителя </t>
    </r>
    <r>
      <rPr>
        <b/>
        <vertAlign val="superscript"/>
        <sz val="9"/>
        <rFont val="Arial"/>
        <family val="2"/>
        <charset val="204"/>
      </rPr>
      <t>3</t>
    </r>
  </si>
  <si>
    <r>
      <t xml:space="preserve">Парични обезщетения за отглеждане на  дете до 2-годишна възраст </t>
    </r>
    <r>
      <rPr>
        <b/>
        <vertAlign val="superscript"/>
        <sz val="9"/>
        <rFont val="Arial"/>
        <family val="2"/>
        <charset val="204"/>
      </rPr>
      <t>3</t>
    </r>
  </si>
  <si>
    <r>
      <t xml:space="preserve">Парични обезщетения за отглеждане на  дете до 2-годишна възраст </t>
    </r>
    <r>
      <rPr>
        <b/>
        <vertAlign val="superscript"/>
        <sz val="9"/>
        <rFont val="Arial"/>
        <family val="2"/>
        <charset val="204"/>
      </rPr>
      <t>2</t>
    </r>
  </si>
  <si>
    <t xml:space="preserve">Изплатена 
сума                   </t>
  </si>
  <si>
    <t xml:space="preserve">Средно 
на ден                             </t>
  </si>
  <si>
    <t xml:space="preserve">Изплатена
 сума                   </t>
  </si>
  <si>
    <t xml:space="preserve">Средно
 на ден                             </t>
  </si>
  <si>
    <t xml:space="preserve">Изплатена 
сума       </t>
  </si>
  <si>
    <t>До 2 дни вкл.</t>
  </si>
  <si>
    <t>3 дни</t>
  </si>
  <si>
    <r>
      <rPr>
        <b/>
        <sz val="10"/>
        <rFont val="Arial"/>
        <family val="2"/>
        <charset val="204"/>
      </rPr>
      <t>Забележка:</t>
    </r>
    <r>
      <rPr>
        <sz val="10"/>
        <rFont val="Arial"/>
        <family val="2"/>
        <charset val="204"/>
      </rPr>
      <t xml:space="preserve"> Средната продължителност на болничния лист е показана в календарни дни. </t>
    </r>
  </si>
  <si>
    <r>
      <rPr>
        <b/>
        <sz val="10"/>
        <rFont val="Arial"/>
        <family val="2"/>
        <charset val="204"/>
      </rPr>
      <t>Забележка:</t>
    </r>
    <r>
      <rPr>
        <sz val="10"/>
        <rFont val="Arial"/>
        <family val="2"/>
        <charset val="204"/>
      </rPr>
      <t xml:space="preserve"> Лицата с ЛНЧ / ЛН, граждани на други държави, не могат да бъдат разпределени по възраст.</t>
    </r>
  </si>
  <si>
    <r>
      <rPr>
        <b/>
        <sz val="10"/>
        <rFont val="Arial"/>
        <family val="2"/>
        <charset val="204"/>
      </rPr>
      <t>Забележка:</t>
    </r>
    <r>
      <rPr>
        <sz val="10"/>
        <rFont val="Arial"/>
        <family val="2"/>
        <charset val="204"/>
      </rPr>
      <t xml:space="preserve">  Средната продължителност на болничния лист е показана в календарни дни. </t>
    </r>
  </si>
  <si>
    <r>
      <t xml:space="preserve">Забележка: 
</t>
    </r>
    <r>
      <rPr>
        <sz val="10"/>
        <rFont val="Arial"/>
        <family val="2"/>
        <charset val="204"/>
      </rPr>
      <t>1.</t>
    </r>
    <r>
      <rPr>
        <b/>
        <sz val="10"/>
        <rFont val="Arial"/>
        <family val="2"/>
        <charset val="204"/>
      </rPr>
      <t xml:space="preserve"> </t>
    </r>
    <r>
      <rPr>
        <sz val="10"/>
        <rFont val="Arial"/>
        <family val="2"/>
        <charset val="204"/>
      </rPr>
      <t>Показателят "Общ брой лица (за периода)" показва съвкупността от лица, на които през съответния период е начислено поне едно парично обезщетение от съответния вид. Елиминирано е двойното броене в случаите, когато едно и също лице е получило парично обезщетение през повече от един месец в рамките на периода.</t>
    </r>
  </si>
  <si>
    <t>2) лицата, получили обезщетение на повече от едно основание в рамките на периода, са преброени само веднъж.</t>
  </si>
  <si>
    <t>МЪЖЕ</t>
  </si>
  <si>
    <t>ЖЕНИ</t>
  </si>
  <si>
    <t>11=8/7</t>
  </si>
  <si>
    <t>15=13/14</t>
  </si>
  <si>
    <t>16=13/12</t>
  </si>
  <si>
    <t>9=7/8</t>
  </si>
  <si>
    <t>10=8/9</t>
  </si>
  <si>
    <t>13=11/12</t>
  </si>
  <si>
    <t>14=12/13</t>
  </si>
  <si>
    <t>9=3+4+5+6+7+8</t>
  </si>
  <si>
    <r>
      <rPr>
        <b/>
        <sz val="10"/>
        <rFont val="Arial"/>
        <family val="2"/>
        <charset val="204"/>
      </rPr>
      <t xml:space="preserve">Забележка: </t>
    </r>
    <r>
      <rPr>
        <sz val="10"/>
        <rFont val="Arial"/>
        <family val="2"/>
        <charset val="204"/>
      </rPr>
      <t xml:space="preserve">
1. Показателят "Общ брой лица (за периода)" показва съвкупността от лица, на които през съответния период е начислено поне едно парично обезщетение от съответния вид. Елиминирано е двойното броене в случаите, когато едно и също лице е получило парично обезщетение през повече от един месец в рамките на периода.</t>
    </r>
  </si>
  <si>
    <r>
      <rPr>
        <b/>
        <sz val="10"/>
        <rFont val="Arial"/>
        <family val="2"/>
        <charset val="204"/>
      </rPr>
      <t>Забележка</t>
    </r>
    <r>
      <rPr>
        <sz val="10"/>
        <rFont val="Arial"/>
        <family val="2"/>
        <charset val="204"/>
      </rPr>
      <t>: 
1. Показателят "Общ брой лица (за периода)" показва съвкупността от лица, на които през съответния период е начислено поне едно парично обезщетение от съответния вид. Елиминирано е двойното броене в случаите, когато едно и също лице е получило парично обезщетение през повече от един месец в рамките на периода.</t>
    </r>
  </si>
  <si>
    <t>РАЗДЕЛ - Причина за временна неработоспособност "Трудова злополука и професионална болест" (ТЗПБ)</t>
  </si>
  <si>
    <t>РАЗДЕЛ - Причина за временна неработоспособност "Общо заболяване" (ОЗ)</t>
  </si>
  <si>
    <t>Код на лечебното заведение</t>
  </si>
  <si>
    <t>ТП на НОИ</t>
  </si>
  <si>
    <t xml:space="preserve">Ι. Общо заболяване </t>
  </si>
  <si>
    <t xml:space="preserve">I. Общо заболяване </t>
  </si>
  <si>
    <t xml:space="preserve">II. Трудова злополука и професионална болест </t>
  </si>
  <si>
    <t>(продължение)</t>
  </si>
  <si>
    <t>(продължение и край)</t>
  </si>
  <si>
    <t xml:space="preserve">        1) лицата, осигурени от двама или повече работодатели от различни ТП на НОИ, са преброени повече от веднъж;</t>
  </si>
  <si>
    <t xml:space="preserve">       1) лицата, осигурени от двама или повече работодатели от различни ТП на НОИ, са преброени повече от веднъж;</t>
  </si>
  <si>
    <t>1) лицата, осигурени от двама или повече работодатели от различни ТП на НОИ, са преброени повече от веднъж;</t>
  </si>
  <si>
    <t>% на лицата с плащане  от  ДОО към общо лицата по 
ТП на НОИ</t>
  </si>
  <si>
    <t xml:space="preserve">ОБЩО </t>
  </si>
  <si>
    <t>Брой лица с платени
 обезщетения от ДОО
 (за периода)</t>
  </si>
  <si>
    <t>Брой болнични листове 
с плащане от ДОО 
(за периода)</t>
  </si>
  <si>
    <r>
      <t xml:space="preserve">Парични обезщетения за отглеждане на  дете до 2-годишна възраст </t>
    </r>
    <r>
      <rPr>
        <b/>
        <vertAlign val="superscript"/>
        <sz val="10"/>
        <rFont val="Arial"/>
        <family val="2"/>
        <charset val="204"/>
      </rPr>
      <t>3</t>
    </r>
  </si>
  <si>
    <r>
      <t xml:space="preserve">Парични обезщетения за отглеждане на дете до 8-годишна възраст от бащата/осиновителя </t>
    </r>
    <r>
      <rPr>
        <b/>
        <vertAlign val="superscript"/>
        <sz val="10"/>
        <rFont val="Arial"/>
        <family val="2"/>
        <charset val="204"/>
      </rPr>
      <t>3</t>
    </r>
  </si>
  <si>
    <t>Брой лица с платени обезщетения от ДОО 
(за периода)</t>
  </si>
  <si>
    <t>Брой платени работни дни 
(за периода)</t>
  </si>
  <si>
    <t>Изплатена 
сума</t>
  </si>
  <si>
    <t>Брой 
платени работни дни</t>
  </si>
  <si>
    <r>
      <t xml:space="preserve">Забележка: </t>
    </r>
    <r>
      <rPr>
        <sz val="10"/>
        <rFont val="Arial"/>
        <family val="2"/>
        <charset val="204"/>
      </rPr>
      <t>От 1 август 2022 г. влизат в сила изменения и допълнения в Кодекса на труда и Кодекса за социално осигуряване, с които се въвежда право на отпуск и парично обезщетение на бащите/осиновителите на деца до 8-годишна възраст.</t>
    </r>
  </si>
  <si>
    <t xml:space="preserve">12=11/10 </t>
  </si>
  <si>
    <t>15=14/13</t>
  </si>
  <si>
    <t>16=10/13</t>
  </si>
  <si>
    <t xml:space="preserve">20=19/18 </t>
  </si>
  <si>
    <t>23=22/21</t>
  </si>
  <si>
    <t>24=21/18</t>
  </si>
  <si>
    <t>РАЗДЕЛ - Майчинство</t>
  </si>
  <si>
    <r>
      <t xml:space="preserve">ΙΙΙ. Майчинство - Осиновяване </t>
    </r>
    <r>
      <rPr>
        <sz val="11"/>
        <rFont val="Arial"/>
        <family val="2"/>
        <charset val="204"/>
      </rPr>
      <t>(по чл. 53в и чл. 53г  от КСО)</t>
    </r>
  </si>
  <si>
    <r>
      <t xml:space="preserve">III. Майчинство - Отглеждане на дете до 8-годишна възраст </t>
    </r>
    <r>
      <rPr>
        <sz val="11"/>
        <rFont val="Arial"/>
        <family val="2"/>
        <charset val="204"/>
      </rPr>
      <t>(по чл.53ж от КСО)</t>
    </r>
  </si>
  <si>
    <r>
      <t xml:space="preserve">IΙΙ. Майчинство - Отглеждане на дете до 2 годишна възраст </t>
    </r>
    <r>
      <rPr>
        <sz val="11"/>
        <rFont val="Arial"/>
        <family val="2"/>
        <charset val="204"/>
      </rPr>
      <t>(по чл.53 и чл.54 от КСО</t>
    </r>
    <r>
      <rPr>
        <b/>
        <sz val="11"/>
        <rFont val="Arial"/>
        <family val="2"/>
        <charset val="204"/>
      </rPr>
      <t>)</t>
    </r>
  </si>
  <si>
    <r>
      <t xml:space="preserve">III. Майчинство - Бременност и раждане  </t>
    </r>
    <r>
      <rPr>
        <sz val="11"/>
        <rFont val="Arial"/>
        <family val="2"/>
        <charset val="204"/>
      </rPr>
      <t>(по чл.50, ал.1-5, чл.50, ал.7, чл.50а и чл.51 от КСО)</t>
    </r>
  </si>
  <si>
    <t>2. От 1 август 2022 г.  влизат в сила изменения и допълнения в Кодекса на труда (КТ) и Кодекса за социално осигуряване (КСО), с които се въвежда право на отпуск и парично обезщетение на бащите/осиновителите на деца до 8-годишна възраст.</t>
  </si>
  <si>
    <t>Парични обезщетения за бременност и раждане по чл.50, ал.6 и чл.53в, ал.2 от КСО</t>
  </si>
  <si>
    <r>
      <t>III. Майчинство - Бременност и раждане</t>
    </r>
    <r>
      <rPr>
        <sz val="11"/>
        <rFont val="Arial"/>
        <family val="2"/>
        <charset val="204"/>
      </rPr>
      <t xml:space="preserve"> (по чл.50, ал.6 и чл.53в, ал.2 от КСО)                 </t>
    </r>
  </si>
  <si>
    <t>Увреждания на межпрешленните дискове в поясния и другите отдели на гръбначния стълб с радикулопатия</t>
  </si>
  <si>
    <t>От 01.01.2025 до 31.03.2025 г.</t>
  </si>
  <si>
    <t>3. Паричното обезщетение за отглеждане на дете до 2-годишна възраст по чл. 53 от КСО и за отглеждане на дете до 8-годишна възраст от бащата (осиновителя) по чл. 53ж от КСО за 2025 г. е 780 лв.,  
съгласно чл. 12 от ЗБДОО за 2025 г. ( ДВ.бр.25 от 25.03.2025 г.).</t>
  </si>
  <si>
    <t>3. Паричното обезщетение за отглеждане на дете до 2-годишна възраст по чл. 53 от КСО и за отглеждане на дете до 8-годишна възраст от бащата (осиновителя) по чл. 53ж от КСО за 2025 г. е 780 лв., 
съгласно чл. 12 от ЗБДОО за 2025 г. ( ДВ.бр.25 от 25.03.2025 г.).</t>
  </si>
  <si>
    <t>J20.8</t>
  </si>
  <si>
    <t>Остър бронхит, причинен от друг уточнен агент</t>
  </si>
  <si>
    <t>Първо шестмесечие 2025 година</t>
  </si>
  <si>
    <t>Данните са към 20.08.2025 г.</t>
  </si>
  <si>
    <t>Показатели, характеризиращи временната неработоспособност на осигурените лица към 30.06.2025 г. - Общо (мъже и жени)</t>
  </si>
  <si>
    <t>Показатели, характеризиращи временната неработоспособност на осигурените лица към 30.06.2025 г. - Мъже</t>
  </si>
  <si>
    <t>Показатели, характеризиращи временната неработоспособност на осигурените лица към 30.06.2025 г. - Жени</t>
  </si>
  <si>
    <t>Брой лица, брой болнични листове и брой болнични листове на едно лице с временна неработоспособност, временно намалена работоспособност и санаторно-курортно лечениe по ТП на НОИ и пол първо шестмесечие 2025 г.</t>
  </si>
  <si>
    <t xml:space="preserve">Брой болнични листове с плащане от ДОО за временна неработоспособност, изплатена сума и брой дни в неработоспособност по ТП на НОИ и пол първо шестмесечие 2025 г. </t>
  </si>
  <si>
    <t>Брой болнични листове с плащане от ДОО за временна неработоспособност, изплатена сума и брой  дни в неработоспособност по възраст и пол първо шестмесечие 2025 г.</t>
  </si>
  <si>
    <t>Брой болнични листове с плащане от ДОО за временна неработоспособност, изплатена сума и брой  дни в неработоспособност по код на лечебното заведение и пол първо шестмесечие 2025 г.</t>
  </si>
  <si>
    <t>Брой болнични листове по видове и продължителност първо шестмесечие 2025 г.</t>
  </si>
  <si>
    <t>Брой лица и брой болнични листове с плащане от ДОО по първичен болничен за временна неработоспособност, изплатена сума и брой  дни в неработоспособност по ТП на НОИ и пол първо шестмесечие 2025 г.</t>
  </si>
  <si>
    <t>Брой лица и брой болнични листове с плащане от ДОО по болничен - продължение за временна неработоспособност, изплатена сума и брой  дни в неработоспособност по ТП на НОИ и пол първо шестмесечие 2025 г.</t>
  </si>
  <si>
    <t>Брой осигурители, разпределени по големина на предприятието, брой болнични листове и брой дни в неработоспособност първо шестмесечие 2025 г.</t>
  </si>
  <si>
    <t>Диагнози с най-висок относителен дял от общия брой болнични листове, средна продължителност на болничен лист за съответната диагноза първо шестмесечие 2025 г.</t>
  </si>
  <si>
    <t>Брой лица, брой болнични листове и брой болнични листове на едно лице с временна неработоспособност и временно намалена работоспособност по ТП на НОИ и пол първо шестмесечие 2025 г.</t>
  </si>
  <si>
    <t>Брой болнични листове с плащане от ДОО за временна неработоспособност и временно намалена работоспособност, изплатена сума и брой  дни в неработоспособност по ТП на НОИ и пол първо шестмесечие 2025 г.</t>
  </si>
  <si>
    <t xml:space="preserve">Брой болнични листове с плащане от ДОО за временна неработоспособност и временно намалена работоспособност, изплатена сума и брой  дни в неработоспособност по възраст и пол първо шестмесечие 2025 г. </t>
  </si>
  <si>
    <t>Брой болнични листове с плащане от ДОО за временна неработоспособност и временно намалена работоспособност, изплатена сума и брой  дни в неработоспособност по код на лечебното заведение и пол първо шестмесечие 2025 г.</t>
  </si>
  <si>
    <t xml:space="preserve">Диагнози с най-висок относителен дял от общия брой болнични листове, средна продължителност на болничен лист за съответната диагноза първо шестмесечие 2025 г. </t>
  </si>
  <si>
    <t xml:space="preserve">Брой лица с обезщетение при бременност и раждане, изплатена сума и брой  дни  по ТП на НОИ и пол първо шестмесечие 2025 г. </t>
  </si>
  <si>
    <t>Брой бащи/ осиновители с обезщетение при раждане на дете в срок до 15 дни, изплатена сума и брой дни по ТП на НОИ първо шестмесечие 2025 г.</t>
  </si>
  <si>
    <t xml:space="preserve">Брой лица с обезщетения при отглеждане на дете до 2-годишна възраст, изплатена сума и брой  дни по ТП на НОИ и пол първо шестмесечие 2025 г. </t>
  </si>
  <si>
    <t>Брой бащи/осиновители с обезщетение за отглеждане на дете до 8-годишна възраст, изплатена сума и брой  дни  по ТП на НОИ първо шестмесечие 2025 г.</t>
  </si>
  <si>
    <t>Брой лица с обезщетения при осиновяване на дете до 5-годишна възраст, изплатена сума и брой дни  по ТП на НОИ първо шестмесечие 2025 г.</t>
  </si>
  <si>
    <t>От 01.01.2025 до 30.06.2025 г.</t>
  </si>
  <si>
    <t>Ι.1. Брой лица, брой болнични листове и брой болнични листове на едно лице с временна неработоспособност, временно намалена работоспособност и санаторно-курортно лечениe 
по ТП на НОИ и пол първо шестмесечие 2025 г.</t>
  </si>
  <si>
    <r>
      <t xml:space="preserve">Забележка: </t>
    </r>
    <r>
      <rPr>
        <sz val="10"/>
        <rFont val="Arial"/>
        <family val="2"/>
        <charset val="204"/>
      </rPr>
      <t>Данните за броя на лицата с плащане от ДОО ( колона 3 ) се различават от данните в таблица "Показатели, характеризиращи временната неработоспособност на осигурените лица към 30.06.2025 г.", поради следните причини:</t>
    </r>
  </si>
  <si>
    <t xml:space="preserve">I.2. Брой болнични листове с плащане от ДОО за временна неработоспособност, изплатена сума и брой дни в неработоспособност 
по ТП на НОИ и пол първо шестмесечие 2025 г. </t>
  </si>
  <si>
    <t>I.3. Брой болнични листове с плащане от ДОО за временна неработоспособност, изплатена сума и брой дни в неработоспособност 
по възраст и пол първо шестмесечие 2025 г.</t>
  </si>
  <si>
    <t>Факултет по дентална медицина</t>
  </si>
  <si>
    <t>I.4. Брой болнични листове с плащане от ДОО за временна неработоспособност, изплатена сума и брой  дни в неработоспособност 
по код на лечебното заведение и пол първо шестмесечие 2025 г.</t>
  </si>
  <si>
    <t>I.5. Брой болнични листове по видове и продължителност първо шестмесечие 2025 г.</t>
  </si>
  <si>
    <t xml:space="preserve">I.6. Брой лица и брой болнични листове с плащане от ДОО по първичен болничен за временна неработоспособност, изплатена сума и 
брой  дни в неработоспособност по ТП на НОИ и пол първо шестмесечие 2025 г.                                              </t>
  </si>
  <si>
    <r>
      <t xml:space="preserve">Забележка: 
</t>
    </r>
    <r>
      <rPr>
        <sz val="10"/>
        <rFont val="Arial"/>
        <family val="2"/>
        <charset val="204"/>
      </rPr>
      <t>1.</t>
    </r>
    <r>
      <rPr>
        <b/>
        <sz val="10"/>
        <rFont val="Arial"/>
        <family val="2"/>
        <charset val="204"/>
      </rPr>
      <t xml:space="preserve"> </t>
    </r>
    <r>
      <rPr>
        <sz val="10"/>
        <rFont val="Arial"/>
        <family val="2"/>
        <charset val="204"/>
      </rPr>
      <t>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30.06.2025 г.", поради преброяването повече от веднъж на лицата, осигурени от двама или повече работодатели от различни ТП на НОИ. Освен това, възможно е в рамките на периода едно и също лице да е получило обезщетение на база издаден и първичен болничен лист, и на база продължение на болничен лист.</t>
    </r>
  </si>
  <si>
    <t xml:space="preserve">I.7. Брой лица и брой болнични листове с плащане от ДОО по болничен - продължение за временна неработоспособност, изплатена сума и брой  дни в неработоспособност по ТП на НОИ и пол първо шестмесечие 2025 г.                                                            </t>
  </si>
  <si>
    <r>
      <t xml:space="preserve">Забележка: </t>
    </r>
    <r>
      <rPr>
        <sz val="10"/>
        <rFont val="Arial"/>
        <family val="2"/>
        <charset val="204"/>
      </rPr>
      <t>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30.06.2025 г.", поради преброяването повече от веднъж на лицата, осигурени от двама или повече работодатели от различни ТП на НОИ. Освен това, възможно е в рамките на периода едно и също лице да е получило обезщетение на база издаден и първичен болничен лист, и на база продължение на болничен лист.</t>
    </r>
  </si>
  <si>
    <t>I.8. Брой осигурители, разпределени по брой на персонала, брой болнични листове и брой дни в неработоспособност първо шестмесечие 2025 г.</t>
  </si>
  <si>
    <t>I.9.  Диагнози с най-висок относителен дял от общия брой болнични листове, средна продължителност на болничен лист 
за съответната диагноза първо шестмесечие 2025 г.</t>
  </si>
  <si>
    <t>M50.1</t>
  </si>
  <si>
    <t>Увреждане на междупрешленните дискове в шийния отдел с радикулопатия</t>
  </si>
  <si>
    <t>A08.4</t>
  </si>
  <si>
    <t>Вирусна чревна инфекция, неуточнена</t>
  </si>
  <si>
    <t>II.1.Брой лица, брой болнични листове и брой болнични листове на едно лице с временна неработоспособност и временно намалена работоспособност по ТП на НОИ и пол първо шестмесечие 2025 г.</t>
  </si>
  <si>
    <t>II.2. Брой болнични листове с плащане от ДОО за временна неработоспособност, изплатена сума и брой  дни в неработоспособност 
по ТП на НОИ и пол първо шестмесечие 2025 г.</t>
  </si>
  <si>
    <t xml:space="preserve">II.3. Брой болнични листове с плащане от ДОО за временна неработоспособност, изплатена сума и брой  дни в неработоспособност по възраст и пол първо шестмесечие 2025 г. </t>
  </si>
  <si>
    <t>II.4. Брой болнични листове с плащане от ДОО за временна неработоспособност, изплатена сума и брой  дни в неработоспособност 
по код на лечебното заведение и пол първо шестмесечие 2025 г.</t>
  </si>
  <si>
    <t>II.5. Брой болнични листове по видове и продължителност първо шестмесечие 2025 г.</t>
  </si>
  <si>
    <r>
      <rPr>
        <b/>
        <sz val="10"/>
        <rFont val="Arial"/>
        <family val="2"/>
        <charset val="204"/>
      </rPr>
      <t>Забележка:</t>
    </r>
    <r>
      <rPr>
        <sz val="10"/>
        <rFont val="Arial"/>
        <family val="2"/>
        <charset val="204"/>
      </rPr>
      <t xml:space="preserve"> 
1. 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30.06.2025 г.", поради преброяването повече от веднъж на лицата, осигурени от двама или повече работодатели от различни ТП на НОИ. Освен това, възможно е в рамките на периода едно и също лице да е получило обезщетение на база издаден и първичен болничен лист, и на база продължение на болничен лист.</t>
    </r>
  </si>
  <si>
    <t>II.6. Брой лица и брой болнични листове с плащане от ДОО по първичен болничен за временна неработоспособност и временно намалена работоспособност, изплатена сума и брой  дни в неработоспособност по ТП на НОИ и пол първо шестмесечие 2025 г.</t>
  </si>
  <si>
    <t xml:space="preserve">II.7. Брой лица и брой болнични листове с плащане от ДОО по болничен-продължение за временна неработоспособност  и временно намалена работоспособност, изплатена сума и брой  дни в неработоспособност по ТП на НОИ и пол първо шестмесечие 2025 г.       </t>
  </si>
  <si>
    <r>
      <rPr>
        <b/>
        <sz val="10"/>
        <rFont val="Arial"/>
        <family val="2"/>
        <charset val="204"/>
      </rPr>
      <t>Забележка</t>
    </r>
    <r>
      <rPr>
        <b/>
        <i/>
        <sz val="10"/>
        <rFont val="Arial"/>
        <family val="2"/>
        <charset val="204"/>
      </rPr>
      <t xml:space="preserve">: </t>
    </r>
    <r>
      <rPr>
        <sz val="10"/>
        <rFont val="Arial"/>
        <family val="2"/>
        <charset val="204"/>
      </rPr>
      <t>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30.06.2025 г.", поради преброяването повече от веднъж на лицата, осигурени от двама или повече работодатели от различни ТП на НОИ. Освен това, възможно е в рамките на периода едно и също лице да е получило обезщетение на база издаден и първичен болничен лист, и на база продължение на болничен лист.</t>
    </r>
  </si>
  <si>
    <t>II.8.Брой осигурители, разпределени по големина на предприятието, брой болнични листове и брой дни в неработоспособност първо шестмесечие 2025 г.</t>
  </si>
  <si>
    <t>II.9.  Диагнози с най-висок относителен дял от общия брой болнични листове, средна продължителност на болничен лист 
за съответната диагноза първо шестмесечие 2025 г.</t>
  </si>
  <si>
    <r>
      <t>Забележка:</t>
    </r>
    <r>
      <rPr>
        <sz val="10"/>
        <rFont val="Arial"/>
        <family val="2"/>
        <charset val="204"/>
      </rPr>
      <t xml:space="preserve"> 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30.06.2025 г.", поради следните причини: </t>
    </r>
  </si>
  <si>
    <t xml:space="preserve">III.1. Брой лица с обезщетение при бременност и раждане, изплатена сума и брой  дни  по ТП на НОИ и пол 
първо шестмесечие 2025 г.                                                                          </t>
  </si>
  <si>
    <t>III.2. Брой бащи/ осиновители с обезщетение при раждане на дете в срок до 15 дни, изплатена сума и брой дни по ТП на НОИ първо шестмесечие 2025 г.</t>
  </si>
  <si>
    <r>
      <t xml:space="preserve">Забележка: </t>
    </r>
    <r>
      <rPr>
        <sz val="10"/>
        <rFont val="Arial"/>
        <family val="2"/>
        <charset val="204"/>
      </rPr>
      <t>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30.06.2025 г.", поради преброяването повече от веднъж на лицата, осигурени от двама или повече работодатели от различни ТП на НОИ.</t>
    </r>
  </si>
  <si>
    <t xml:space="preserve">IΙΙ.3.Брой лица с обезщетения при отглеждане на дете до 2-годишна възраст, изплатена сума и брой  дни 
по ТП на НОИ и пол първо шестмесечие 2025 г. </t>
  </si>
  <si>
    <t>III.4. Брой бащи/осиновители с обезщетение за отглеждане на дете до 
8-годишна възраст, изплатена сума и брой  дни  по ТП на НОИ 
първо шестмесечие 2025 г.</t>
  </si>
  <si>
    <t>ΙΙΙ.5. Брой лица с обезщетения при осиновяване на дете до 
5-годишна възраст, изплатена сума и брой дни по ТП на НОИ 
първо шестмесечие 2025 г.</t>
  </si>
  <si>
    <r>
      <t>Забележка</t>
    </r>
    <r>
      <rPr>
        <b/>
        <i/>
        <sz val="10"/>
        <rFont val="Arial"/>
        <family val="2"/>
        <charset val="204"/>
      </rPr>
      <t>:</t>
    </r>
    <r>
      <rPr>
        <i/>
        <sz val="10"/>
        <rFont val="Arial"/>
        <family val="2"/>
        <charset val="204"/>
      </rPr>
      <t xml:space="preserve"> </t>
    </r>
    <r>
      <rPr>
        <sz val="10"/>
        <rFont val="Arial"/>
        <family val="2"/>
        <charset val="204"/>
      </rPr>
      <t xml:space="preserve">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30.06.2025 г.", поради следните причини: </t>
    </r>
  </si>
  <si>
    <t>S52.5</t>
  </si>
  <si>
    <t>Счупване на долния край на лъчевата кост</t>
  </si>
  <si>
    <t>S82.7</t>
  </si>
  <si>
    <t>Множествени счупвания на подбедрицата</t>
  </si>
  <si>
    <t>S42.2</t>
  </si>
  <si>
    <t>Счупване на горния край на раменната кост (хумерус)</t>
  </si>
  <si>
    <t>S82.8</t>
  </si>
  <si>
    <t>Счупвания на други части на подбедрицата</t>
  </si>
  <si>
    <t>S72.1</t>
  </si>
  <si>
    <t>Пертрохантерно счупване</t>
  </si>
  <si>
    <t>S82.6</t>
  </si>
  <si>
    <t>Счупване на външен [латерален] малеолус</t>
  </si>
  <si>
    <t>S06.0</t>
  </si>
  <si>
    <t>Мозъчно сътресение</t>
  </si>
  <si>
    <t>S72.0</t>
  </si>
  <si>
    <t>Счупване на бедрената шийка</t>
  </si>
  <si>
    <t>S93.4</t>
  </si>
  <si>
    <t>Навяхване и разтягане на ставните връзки на глезена</t>
  </si>
  <si>
    <t>S68.1</t>
  </si>
  <si>
    <t>Травматична ампутация на друг пръст на ръката (пълна)(частична)</t>
  </si>
  <si>
    <t>S32.0</t>
  </si>
  <si>
    <t>Счупване на гръбначния стълб в поясната област</t>
  </si>
  <si>
    <t>S92.3</t>
  </si>
  <si>
    <t>Счупване на метатарзална кост</t>
  </si>
  <si>
    <t>S82.1</t>
  </si>
  <si>
    <t>Счупване на горния край на тибията (голям пищял)</t>
  </si>
  <si>
    <t>T93.2</t>
  </si>
  <si>
    <t>Последици от други счупвания на долен крайник</t>
  </si>
  <si>
    <t>S82.4</t>
  </si>
  <si>
    <t>Счупване само на фибулата</t>
  </si>
  <si>
    <t>S61.0</t>
  </si>
  <si>
    <t>Открита рана на пръст(-и) на ръката без увреждане на ноктите</t>
  </si>
  <si>
    <t>S92.0</t>
  </si>
  <si>
    <t>Счупване на петната кост</t>
  </si>
  <si>
    <t>S62.6</t>
  </si>
  <si>
    <t>Счупване на друг пръст на ръката</t>
  </si>
  <si>
    <t>S22.0</t>
  </si>
  <si>
    <t>Счупване на гръбначен прешлен</t>
  </si>
  <si>
    <t>S06.2</t>
  </si>
  <si>
    <t>Дифузна травма на главния мозък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</si>
</sst>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0\ &quot;лв.&quot;;\-#,##0\ &quot;лв.&quot;"/>
    <numFmt numFmtId="7" formatCode="#,##0.00\ &quot;лв.&quot;;\-#,##0.00\ &quot;лв.&quot;"/>
    <numFmt numFmtId="42" formatCode="_-* #,##0\ &quot;лв.&quot;_-;\-* #,##0\ &quot;лв.&quot;_-;_-* &quot;-&quot;\ &quot;лв.&quot;_-;_-@_-"/>
    <numFmt numFmtId="44" formatCode="_-* #,##0.00\ &quot;лв.&quot;_-;\-* #,##0.00\ &quot;лв.&quot;_-;_-* &quot;-&quot;??\ &quot;лв.&quot;_-;_-@_-"/>
    <numFmt numFmtId="164" formatCode="#,##0.00\ &quot;лв.&quot;"/>
    <numFmt numFmtId="165" formatCode="_-* #,##0\ &quot;лв.&quot;_-;\-* #,##0\ &quot;лв.&quot;_-;_-* &quot;-&quot;??\ &quot;лв.&quot;_-;_-@_-"/>
    <numFmt numFmtId="166" formatCode="#,##0.0"/>
    <numFmt numFmtId="167" formatCode="0.0"/>
    <numFmt numFmtId="168" formatCode="0.000"/>
    <numFmt numFmtId="169" formatCode="0.000%"/>
    <numFmt numFmtId="170" formatCode="0.0000%"/>
    <numFmt numFmtId="171" formatCode="0.00000%"/>
    <numFmt numFmtId="172" formatCode="#,##0\ &quot;лв.&quot;"/>
    <numFmt numFmtId="173" formatCode="0.0%"/>
  </numFmts>
  <fonts count="36" x14ac:knownFonts="1">
    <font>
      <sz val="10"/>
      <name val="Arial"/>
      <charset val="204"/>
    </font>
    <font>
      <sz val="10"/>
      <name val="Arial"/>
      <family val="2"/>
      <charset val="204"/>
    </font>
    <font>
      <b/>
      <sz val="10"/>
      <name val="Arial"/>
      <family val="2"/>
      <charset val="204"/>
    </font>
    <font>
      <sz val="10"/>
      <color indexed="18"/>
      <name val="Arial"/>
      <family val="2"/>
      <charset val="204"/>
    </font>
    <font>
      <b/>
      <sz val="10"/>
      <color indexed="18"/>
      <name val="Arial"/>
      <family val="2"/>
      <charset val="204"/>
    </font>
    <font>
      <u/>
      <sz val="10"/>
      <color indexed="12"/>
      <name val="Arial"/>
      <family val="2"/>
      <charset val="204"/>
    </font>
    <font>
      <sz val="10"/>
      <name val="Arial"/>
      <family val="2"/>
      <charset val="204"/>
    </font>
    <font>
      <sz val="10"/>
      <color indexed="18"/>
      <name val="Arial"/>
      <family val="2"/>
      <charset val="204"/>
    </font>
    <font>
      <b/>
      <sz val="11"/>
      <name val="Arial"/>
      <family val="2"/>
      <charset val="204"/>
    </font>
    <font>
      <b/>
      <sz val="15"/>
      <name val="Arial"/>
      <family val="2"/>
      <charset val="204"/>
    </font>
    <font>
      <b/>
      <sz val="9"/>
      <name val="Arial"/>
      <family val="2"/>
      <charset val="204"/>
    </font>
    <font>
      <sz val="9"/>
      <name val="Arial"/>
      <family val="2"/>
      <charset val="204"/>
    </font>
    <font>
      <b/>
      <sz val="16"/>
      <name val="Arial"/>
      <family val="2"/>
      <charset val="204"/>
    </font>
    <font>
      <b/>
      <u/>
      <sz val="16"/>
      <name val="Arial"/>
      <family val="2"/>
      <charset val="204"/>
    </font>
    <font>
      <sz val="11"/>
      <name val="Arial"/>
      <family val="2"/>
      <charset val="204"/>
    </font>
    <font>
      <sz val="9.5"/>
      <name val="Consolas"/>
      <family val="3"/>
      <charset val="204"/>
    </font>
    <font>
      <b/>
      <i/>
      <sz val="9"/>
      <name val="Arial"/>
      <family val="2"/>
      <charset val="204"/>
    </font>
    <font>
      <b/>
      <u/>
      <sz val="10"/>
      <name val="Arial"/>
      <family val="2"/>
      <charset val="204"/>
    </font>
    <font>
      <b/>
      <i/>
      <sz val="11"/>
      <name val="Arial"/>
      <family val="2"/>
      <charset val="204"/>
    </font>
    <font>
      <b/>
      <sz val="12"/>
      <name val="MS Sans Serif"/>
      <charset val="204"/>
    </font>
    <font>
      <u/>
      <sz val="9"/>
      <color indexed="12"/>
      <name val="Arial"/>
      <family val="2"/>
      <charset val="204"/>
    </font>
    <font>
      <b/>
      <vertAlign val="superscript"/>
      <sz val="9"/>
      <name val="Arial"/>
      <family val="2"/>
      <charset val="204"/>
    </font>
    <font>
      <sz val="10"/>
      <color rgb="FFFF0000"/>
      <name val="Arial"/>
      <family val="2"/>
      <charset val="204"/>
    </font>
    <font>
      <b/>
      <sz val="10"/>
      <color rgb="FF000099"/>
      <name val="Arial"/>
      <family val="2"/>
      <charset val="204"/>
    </font>
    <font>
      <sz val="10"/>
      <color rgb="FF000099"/>
      <name val="Arial"/>
      <family val="2"/>
      <charset val="204"/>
    </font>
    <font>
      <sz val="9.5"/>
      <color rgb="FF0000FF"/>
      <name val="Consolas"/>
      <family val="3"/>
      <charset val="204"/>
    </font>
    <font>
      <sz val="9.5"/>
      <color rgb="FF808080"/>
      <name val="Consolas"/>
      <family val="3"/>
      <charset val="204"/>
    </font>
    <font>
      <sz val="9.5"/>
      <color rgb="FF008000"/>
      <name val="Consolas"/>
      <family val="3"/>
      <charset val="204"/>
    </font>
    <font>
      <b/>
      <u/>
      <sz val="10"/>
      <color rgb="FF000099"/>
      <name val="Arial"/>
      <family val="2"/>
      <charset val="204"/>
    </font>
    <font>
      <i/>
      <sz val="10"/>
      <name val="Arial"/>
      <family val="2"/>
      <charset val="204"/>
    </font>
    <font>
      <b/>
      <i/>
      <sz val="10"/>
      <name val="Arial"/>
      <family val="2"/>
      <charset val="204"/>
    </font>
    <font>
      <u/>
      <sz val="10"/>
      <name val="Arial"/>
      <family val="2"/>
      <charset val="204"/>
    </font>
    <font>
      <sz val="11"/>
      <color rgb="FF9C0006"/>
      <name val="Calibri"/>
      <family val="2"/>
      <charset val="204"/>
      <scheme val="minor"/>
    </font>
    <font>
      <b/>
      <vertAlign val="superscript"/>
      <sz val="10"/>
      <name val="Arial"/>
      <family val="2"/>
      <charset val="204"/>
    </font>
    <font>
      <sz val="15"/>
      <color rgb="FF333333"/>
      <name val="Arial"/>
      <family val="2"/>
      <charset val="204"/>
    </font>
    <font>
      <b/>
      <sz val="11"/>
      <name val="Calibri"/>
      <family val="2"/>
      <charset val="204"/>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79998168889431442"/>
        <bgColor indexed="24"/>
      </patternFill>
    </fill>
    <fill>
      <patternFill patternType="solid">
        <fgColor rgb="FFFFC7CE"/>
      </patternFill>
    </fill>
  </fills>
  <borders count="3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0"/>
      </top>
      <bottom/>
      <diagonal/>
    </border>
    <border>
      <left/>
      <right/>
      <top style="medium">
        <color theme="0"/>
      </top>
      <bottom/>
      <diagonal/>
    </border>
    <border>
      <left style="thin">
        <color theme="0"/>
      </left>
      <right/>
      <top/>
      <bottom/>
      <diagonal/>
    </border>
    <border>
      <left/>
      <right style="thin">
        <color theme="0"/>
      </right>
      <top/>
      <bottom/>
      <diagonal/>
    </border>
    <border>
      <left style="medium">
        <color theme="0"/>
      </left>
      <right/>
      <top/>
      <bottom/>
      <diagonal/>
    </border>
    <border>
      <left/>
      <right style="medium">
        <color theme="0"/>
      </right>
      <top/>
      <bottom/>
      <diagonal/>
    </border>
    <border>
      <left/>
      <right/>
      <top/>
      <bottom style="medium">
        <color theme="0"/>
      </bottom>
      <diagonal/>
    </border>
    <border>
      <left style="medium">
        <color theme="0"/>
      </left>
      <right/>
      <top style="thin">
        <color indexed="64"/>
      </top>
      <bottom style="thin">
        <color indexed="64"/>
      </bottom>
      <diagonal/>
    </border>
    <border>
      <left/>
      <right style="medium">
        <color theme="0"/>
      </right>
      <top style="thin">
        <color indexed="64"/>
      </top>
      <bottom style="thin">
        <color indexed="64"/>
      </bottom>
      <diagonal/>
    </border>
    <border>
      <left style="thin">
        <color theme="0"/>
      </left>
      <right/>
      <top/>
      <bottom style="thin">
        <color indexed="64"/>
      </bottom>
      <diagonal/>
    </border>
    <border>
      <left style="thin">
        <color theme="0"/>
      </left>
      <right style="medium">
        <color theme="0"/>
      </right>
      <top style="thin">
        <color indexed="64"/>
      </top>
      <bottom style="thin">
        <color indexed="64"/>
      </bottom>
      <diagonal/>
    </border>
    <border>
      <left style="medium">
        <color theme="0"/>
      </left>
      <right style="medium">
        <color theme="0"/>
      </right>
      <top style="thin">
        <color indexed="64"/>
      </top>
      <bottom style="thin">
        <color indexed="64"/>
      </bottom>
      <diagonal/>
    </border>
    <border>
      <left/>
      <right style="thin">
        <color theme="0"/>
      </right>
      <top style="thin">
        <color theme="0"/>
      </top>
      <bottom/>
      <diagonal/>
    </border>
    <border>
      <left style="thin">
        <color theme="0"/>
      </left>
      <right/>
      <top style="thin">
        <color theme="0"/>
      </top>
      <bottom/>
      <diagonal/>
    </border>
    <border>
      <left style="thin">
        <color theme="0"/>
      </left>
      <right/>
      <top style="medium">
        <color theme="0"/>
      </top>
      <bottom/>
      <diagonal/>
    </border>
    <border>
      <left style="medium">
        <color theme="0"/>
      </left>
      <right/>
      <top style="medium">
        <color theme="0"/>
      </top>
      <bottom/>
      <diagonal/>
    </border>
    <border>
      <left style="medium">
        <color theme="0"/>
      </left>
      <right/>
      <top/>
      <bottom style="medium">
        <color theme="0"/>
      </bottom>
      <diagonal/>
    </border>
    <border>
      <left style="thin">
        <color theme="0"/>
      </left>
      <right/>
      <top style="thin">
        <color indexed="64"/>
      </top>
      <bottom/>
      <diagonal/>
    </border>
    <border>
      <left style="medium">
        <color theme="0"/>
      </left>
      <right style="medium">
        <color theme="0"/>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32" fillId="4" borderId="0" applyNumberFormat="0" applyBorder="0" applyAlignment="0" applyProtection="0"/>
  </cellStyleXfs>
  <cellXfs count="414">
    <xf numFmtId="0" fontId="0" fillId="0" borderId="0" xfId="0"/>
    <xf numFmtId="3" fontId="0" fillId="0" borderId="0" xfId="0" applyNumberFormat="1"/>
    <xf numFmtId="0" fontId="0" fillId="0" borderId="0" xfId="0" applyAlignment="1">
      <alignment horizontal="right"/>
    </xf>
    <xf numFmtId="3" fontId="1" fillId="0" borderId="0" xfId="0" applyNumberFormat="1" applyFont="1"/>
    <xf numFmtId="4" fontId="1" fillId="0" borderId="0" xfId="0" applyNumberFormat="1" applyFont="1"/>
    <xf numFmtId="0" fontId="1" fillId="0" borderId="0" xfId="0" applyFont="1"/>
    <xf numFmtId="2" fontId="0" fillId="0" borderId="0" xfId="0" applyNumberFormat="1"/>
    <xf numFmtId="3" fontId="1" fillId="0" borderId="0" xfId="0" applyNumberFormat="1" applyFont="1" applyFill="1"/>
    <xf numFmtId="1" fontId="0" fillId="0" borderId="0" xfId="0" applyNumberFormat="1"/>
    <xf numFmtId="10" fontId="0" fillId="0" borderId="0" xfId="3" applyNumberFormat="1" applyFont="1"/>
    <xf numFmtId="0" fontId="0" fillId="0" borderId="0" xfId="0" applyFill="1"/>
    <xf numFmtId="0" fontId="0" fillId="0" borderId="0" xfId="0" applyFill="1" applyBorder="1"/>
    <xf numFmtId="0" fontId="0" fillId="0" borderId="0" xfId="0" applyBorder="1"/>
    <xf numFmtId="10" fontId="0" fillId="0" borderId="0" xfId="3" applyNumberFormat="1" applyFont="1" applyBorder="1"/>
    <xf numFmtId="0" fontId="6" fillId="0" borderId="0" xfId="0" applyFont="1"/>
    <xf numFmtId="3" fontId="7" fillId="0" borderId="0" xfId="0" applyNumberFormat="1" applyFont="1" applyFill="1" applyBorder="1" applyAlignment="1"/>
    <xf numFmtId="0" fontId="0" fillId="0" borderId="0" xfId="0" applyFont="1"/>
    <xf numFmtId="49" fontId="0" fillId="0" borderId="0" xfId="0" applyNumberFormat="1" applyAlignment="1">
      <alignment wrapText="1"/>
    </xf>
    <xf numFmtId="49" fontId="0" fillId="0" borderId="0" xfId="0" applyNumberFormat="1"/>
    <xf numFmtId="0" fontId="9" fillId="0" borderId="0" xfId="0" applyFont="1" applyAlignment="1">
      <alignment horizontal="center" vertical="center" wrapText="1"/>
    </xf>
    <xf numFmtId="0" fontId="11" fillId="0" borderId="0" xfId="0" applyFont="1" applyAlignment="1">
      <alignment horizontal="left" vertical="top" wrapText="1"/>
    </xf>
    <xf numFmtId="0" fontId="10" fillId="0" borderId="0" xfId="0" applyFont="1"/>
    <xf numFmtId="0" fontId="10" fillId="0" borderId="0" xfId="0" applyFont="1" applyAlignment="1">
      <alignment horizontal="left" vertical="center" wrapText="1"/>
    </xf>
    <xf numFmtId="0" fontId="11" fillId="0" borderId="0" xfId="0" applyFont="1"/>
    <xf numFmtId="0" fontId="12" fillId="0" borderId="0" xfId="0" applyFont="1" applyAlignment="1">
      <alignment horizontal="center" vertical="center"/>
    </xf>
    <xf numFmtId="0" fontId="13" fillId="0" borderId="0" xfId="0" applyFont="1" applyAlignment="1">
      <alignment horizontal="center"/>
    </xf>
    <xf numFmtId="0" fontId="8" fillId="0" borderId="0" xfId="0" applyFont="1" applyAlignment="1">
      <alignment horizontal="center" vertical="center"/>
    </xf>
    <xf numFmtId="0" fontId="14" fillId="0" borderId="0" xfId="0" applyFont="1" applyAlignment="1">
      <alignment horizontal="justify" vertical="center"/>
    </xf>
    <xf numFmtId="0" fontId="8" fillId="0" borderId="0" xfId="0" applyFont="1" applyAlignment="1">
      <alignment horizontal="justify" vertical="center"/>
    </xf>
    <xf numFmtId="0" fontId="14" fillId="0" borderId="0" xfId="0" applyFont="1" applyAlignment="1">
      <alignment horizontal="left" vertical="center" indent="7"/>
    </xf>
    <xf numFmtId="0" fontId="10" fillId="0" borderId="0" xfId="0" applyFont="1" applyAlignment="1"/>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14" fillId="0" borderId="0" xfId="0" applyFont="1"/>
    <xf numFmtId="0" fontId="14" fillId="0" borderId="0" xfId="0" applyFont="1" applyAlignment="1">
      <alignment horizontal="left" vertical="center" wrapText="1" indent="7"/>
    </xf>
    <xf numFmtId="49" fontId="14" fillId="0" borderId="0" xfId="0" applyNumberFormat="1" applyFont="1" applyAlignment="1">
      <alignment horizontal="left" vertical="center" indent="7"/>
    </xf>
    <xf numFmtId="49" fontId="14" fillId="0" borderId="0" xfId="0" applyNumberFormat="1" applyFont="1" applyAlignment="1">
      <alignment horizontal="left" vertical="center" wrapText="1" indent="7"/>
    </xf>
    <xf numFmtId="0" fontId="14" fillId="0" borderId="0" xfId="0" applyFont="1" applyAlignment="1">
      <alignment horizontal="left" vertical="center" indent="4"/>
    </xf>
    <xf numFmtId="0" fontId="0" fillId="0" borderId="0" xfId="0" applyAlignment="1">
      <alignment horizontal="left" vertical="center" indent="1"/>
    </xf>
    <xf numFmtId="0" fontId="10" fillId="0" borderId="0" xfId="0" applyFont="1" applyAlignment="1">
      <alignment horizontal="left" vertical="center"/>
    </xf>
    <xf numFmtId="0" fontId="11" fillId="0" borderId="0" xfId="0" applyFont="1" applyAlignment="1">
      <alignment horizontal="left"/>
    </xf>
    <xf numFmtId="0" fontId="22" fillId="0" borderId="0" xfId="0" applyFont="1"/>
    <xf numFmtId="0" fontId="0" fillId="0" borderId="0" xfId="0" applyAlignment="1">
      <alignment vertical="top"/>
    </xf>
    <xf numFmtId="3" fontId="4" fillId="0" borderId="0" xfId="0" applyNumberFormat="1" applyFont="1" applyFill="1" applyBorder="1" applyAlignment="1">
      <alignment vertical="center"/>
    </xf>
    <xf numFmtId="3" fontId="23" fillId="0" borderId="0" xfId="0" applyNumberFormat="1" applyFont="1" applyFill="1" applyBorder="1" applyAlignment="1">
      <alignment horizontal="left" vertical="center"/>
    </xf>
    <xf numFmtId="0" fontId="24" fillId="0" borderId="0" xfId="0" applyFont="1" applyBorder="1" applyAlignment="1">
      <alignment horizontal="left" vertical="top" wrapText="1"/>
    </xf>
    <xf numFmtId="0" fontId="0" fillId="0" borderId="0" xfId="0" applyAlignment="1">
      <alignment horizontal="center" vertical="center"/>
    </xf>
    <xf numFmtId="0" fontId="22" fillId="0" borderId="0" xfId="0" applyFont="1" applyAlignment="1">
      <alignment horizontal="right"/>
    </xf>
    <xf numFmtId="0" fontId="0" fillId="0" borderId="0" xfId="0" applyAlignment="1">
      <alignment horizontal="center"/>
    </xf>
    <xf numFmtId="0" fontId="6" fillId="0" borderId="0" xfId="0" applyFont="1" applyAlignment="1">
      <alignment horizontal="center"/>
    </xf>
    <xf numFmtId="0" fontId="24" fillId="0" borderId="0" xfId="0" applyFont="1" applyBorder="1" applyAlignment="1">
      <alignment horizontal="left" vertical="top" wrapText="1"/>
    </xf>
    <xf numFmtId="0" fontId="11" fillId="0" borderId="0" xfId="1" applyFont="1" applyAlignment="1" applyProtection="1">
      <alignment horizontal="left" vertical="top" wrapText="1"/>
    </xf>
    <xf numFmtId="2" fontId="22" fillId="0" borderId="0" xfId="0" applyNumberFormat="1" applyFont="1"/>
    <xf numFmtId="49" fontId="22" fillId="0" borderId="0" xfId="0" applyNumberFormat="1" applyFont="1"/>
    <xf numFmtId="0" fontId="24" fillId="0" borderId="0" xfId="0" applyFont="1" applyBorder="1" applyAlignment="1">
      <alignment vertical="top" wrapText="1"/>
    </xf>
    <xf numFmtId="0" fontId="25" fillId="0" borderId="0" xfId="0" applyFont="1" applyAlignment="1">
      <alignment vertical="center"/>
    </xf>
    <xf numFmtId="0" fontId="26" fillId="0" borderId="0" xfId="0" applyFont="1" applyAlignment="1">
      <alignment vertical="center"/>
    </xf>
    <xf numFmtId="0" fontId="15" fillId="0" borderId="0" xfId="0" applyFont="1" applyAlignment="1">
      <alignment vertical="center"/>
    </xf>
    <xf numFmtId="0" fontId="27" fillId="0" borderId="0" xfId="0" applyFont="1" applyAlignment="1">
      <alignment vertical="center"/>
    </xf>
    <xf numFmtId="170" fontId="11" fillId="0" borderId="0" xfId="0" applyNumberFormat="1" applyFont="1"/>
    <xf numFmtId="170" fontId="6" fillId="0" borderId="0" xfId="0" applyNumberFormat="1" applyFont="1"/>
    <xf numFmtId="0" fontId="24" fillId="0" borderId="0" xfId="0" applyFont="1" applyBorder="1" applyAlignment="1">
      <alignment horizontal="left" vertical="top" wrapText="1"/>
    </xf>
    <xf numFmtId="20" fontId="0" fillId="0" borderId="0" xfId="0" applyNumberFormat="1"/>
    <xf numFmtId="10" fontId="0" fillId="0" borderId="0" xfId="0" applyNumberFormat="1"/>
    <xf numFmtId="168" fontId="0" fillId="0" borderId="0" xfId="0" applyNumberFormat="1"/>
    <xf numFmtId="0" fontId="8" fillId="0" borderId="0" xfId="0" applyFont="1" applyFill="1" applyBorder="1" applyAlignment="1">
      <alignment horizontal="center" vertical="center" wrapText="1"/>
    </xf>
    <xf numFmtId="3" fontId="2" fillId="0" borderId="0" xfId="0" applyNumberFormat="1" applyFont="1" applyFill="1" applyBorder="1" applyAlignment="1">
      <alignment vertical="top"/>
    </xf>
    <xf numFmtId="166" fontId="2" fillId="0" borderId="0" xfId="0" applyNumberFormat="1" applyFont="1" applyFill="1" applyBorder="1" applyAlignment="1">
      <alignment vertical="top"/>
    </xf>
    <xf numFmtId="3" fontId="1" fillId="0" borderId="0" xfId="0" applyNumberFormat="1" applyFont="1" applyFill="1" applyBorder="1" applyAlignment="1">
      <alignment vertical="top"/>
    </xf>
    <xf numFmtId="0" fontId="1" fillId="0" borderId="0" xfId="0" applyFont="1" applyFill="1"/>
    <xf numFmtId="2" fontId="1" fillId="0" borderId="0" xfId="0" applyNumberFormat="1" applyFont="1"/>
    <xf numFmtId="3" fontId="1" fillId="0" borderId="0" xfId="0" applyNumberFormat="1" applyFont="1" applyFill="1" applyBorder="1" applyAlignment="1"/>
    <xf numFmtId="0" fontId="8"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1" xfId="0" applyFont="1" applyFill="1" applyBorder="1" applyAlignment="1">
      <alignment horizontal="center" vertical="center"/>
    </xf>
    <xf numFmtId="0" fontId="10" fillId="0" borderId="0" xfId="1" applyFont="1" applyFill="1" applyBorder="1" applyAlignment="1" applyProtection="1">
      <alignment horizontal="right" vertical="center"/>
    </xf>
    <xf numFmtId="0" fontId="8" fillId="0" borderId="0" xfId="0" applyFont="1" applyFill="1" applyBorder="1" applyAlignment="1">
      <alignment horizontal="center"/>
    </xf>
    <xf numFmtId="5" fontId="1" fillId="0" borderId="0" xfId="0" applyNumberFormat="1" applyFont="1" applyFill="1" applyBorder="1" applyAlignment="1"/>
    <xf numFmtId="7" fontId="1" fillId="0" borderId="0" xfId="0" applyNumberFormat="1" applyFont="1" applyFill="1" applyBorder="1" applyAlignment="1"/>
    <xf numFmtId="42" fontId="1" fillId="0" borderId="0" xfId="0" applyNumberFormat="1" applyFont="1" applyFill="1" applyBorder="1" applyAlignment="1"/>
    <xf numFmtId="164" fontId="1" fillId="0" borderId="0" xfId="0" applyNumberFormat="1" applyFont="1" applyFill="1" applyBorder="1" applyAlignment="1"/>
    <xf numFmtId="0" fontId="1" fillId="0" borderId="0" xfId="0" applyFont="1" applyFill="1" applyBorder="1"/>
    <xf numFmtId="0" fontId="1" fillId="0" borderId="0" xfId="0" applyFont="1" applyBorder="1"/>
    <xf numFmtId="3" fontId="1" fillId="0" borderId="0" xfId="0" applyNumberFormat="1" applyFont="1" applyFill="1" applyBorder="1" applyAlignment="1">
      <alignment horizontal="right"/>
    </xf>
    <xf numFmtId="42" fontId="1" fillId="0" borderId="0" xfId="0" applyNumberFormat="1" applyFont="1" applyFill="1" applyBorder="1" applyAlignment="1">
      <alignment horizontal="right"/>
    </xf>
    <xf numFmtId="0" fontId="8" fillId="0" borderId="0" xfId="0" applyFont="1" applyFill="1" applyBorder="1" applyAlignment="1">
      <alignment horizontal="left"/>
    </xf>
    <xf numFmtId="3" fontId="16" fillId="0" borderId="0" xfId="0" applyNumberFormat="1" applyFont="1" applyFill="1" applyBorder="1" applyAlignment="1">
      <alignment horizontal="right"/>
    </xf>
    <xf numFmtId="4" fontId="16" fillId="0" borderId="0" xfId="0" applyNumberFormat="1" applyFont="1" applyFill="1" applyBorder="1" applyAlignment="1">
      <alignment horizontal="right"/>
    </xf>
    <xf numFmtId="0" fontId="1" fillId="0" borderId="0" xfId="0" applyFont="1" applyFill="1" applyAlignment="1">
      <alignment horizontal="center"/>
    </xf>
    <xf numFmtId="0" fontId="10" fillId="0" borderId="0" xfId="1" applyFont="1" applyFill="1" applyBorder="1" applyAlignment="1" applyProtection="1">
      <alignment vertical="center"/>
    </xf>
    <xf numFmtId="0" fontId="10" fillId="0" borderId="0" xfId="1" applyFont="1" applyFill="1" applyBorder="1" applyAlignment="1" applyProtection="1">
      <alignment horizontal="center" vertical="center"/>
    </xf>
    <xf numFmtId="0" fontId="18" fillId="0" borderId="0" xfId="0" applyFont="1" applyFill="1" applyBorder="1" applyAlignment="1">
      <alignment horizontal="center" vertical="center"/>
    </xf>
    <xf numFmtId="166" fontId="1" fillId="0" borderId="0" xfId="0" applyNumberFormat="1" applyFont="1" applyFill="1" applyBorder="1" applyAlignment="1"/>
    <xf numFmtId="3" fontId="1" fillId="2" borderId="0" xfId="0" applyNumberFormat="1" applyFont="1" applyFill="1" applyBorder="1" applyAlignment="1"/>
    <xf numFmtId="0" fontId="19" fillId="0" borderId="0" xfId="0" applyFont="1" applyFill="1" applyBorder="1" applyAlignment="1">
      <alignment horizontal="center" vertical="center" wrapText="1"/>
    </xf>
    <xf numFmtId="0" fontId="2" fillId="2" borderId="0" xfId="0" applyFont="1" applyFill="1" applyBorder="1" applyAlignment="1">
      <alignment horizontal="left"/>
    </xf>
    <xf numFmtId="0" fontId="1" fillId="0" borderId="0" xfId="0" applyFont="1" applyAlignment="1">
      <alignment horizontal="center" vertical="center"/>
    </xf>
    <xf numFmtId="0" fontId="1" fillId="0" borderId="0" xfId="0" applyFont="1" applyFill="1" applyAlignment="1">
      <alignment horizontal="center" vertical="center"/>
    </xf>
    <xf numFmtId="3" fontId="1" fillId="0" borderId="0" xfId="0" applyNumberFormat="1" applyFont="1" applyFill="1" applyBorder="1" applyAlignment="1">
      <alignment vertical="center"/>
    </xf>
    <xf numFmtId="166" fontId="1" fillId="0" borderId="0" xfId="0" applyNumberFormat="1" applyFont="1" applyFill="1" applyBorder="1" applyAlignment="1">
      <alignment vertical="center"/>
    </xf>
    <xf numFmtId="10" fontId="1" fillId="0" borderId="0" xfId="0" applyNumberFormat="1" applyFont="1" applyFill="1"/>
    <xf numFmtId="3" fontId="2" fillId="2" borderId="0" xfId="0" applyNumberFormat="1" applyFont="1" applyFill="1" applyBorder="1" applyAlignment="1">
      <alignment horizontal="center" vertical="center"/>
    </xf>
    <xf numFmtId="0" fontId="2" fillId="2" borderId="0" xfId="0" applyFont="1" applyFill="1" applyBorder="1" applyAlignment="1">
      <alignment horizontal="left" vertical="center" wrapText="1"/>
    </xf>
    <xf numFmtId="170" fontId="2" fillId="2" borderId="0" xfId="0" applyNumberFormat="1" applyFont="1" applyFill="1" applyBorder="1" applyAlignment="1">
      <alignment horizontal="left" vertical="center" wrapText="1"/>
    </xf>
    <xf numFmtId="2" fontId="1" fillId="0" borderId="0" xfId="0" applyNumberFormat="1" applyFont="1" applyFill="1"/>
    <xf numFmtId="0" fontId="1" fillId="0" borderId="0" xfId="0" applyFont="1" applyFill="1" applyAlignment="1">
      <alignment horizontal="right"/>
    </xf>
    <xf numFmtId="0" fontId="8" fillId="0" borderId="0" xfId="0" applyFont="1" applyFill="1" applyBorder="1" applyAlignment="1">
      <alignment vertical="center"/>
    </xf>
    <xf numFmtId="1" fontId="1" fillId="0" borderId="0" xfId="0" applyNumberFormat="1" applyFont="1" applyFill="1"/>
    <xf numFmtId="3" fontId="1" fillId="0" borderId="0" xfId="0" applyNumberFormat="1" applyFont="1" applyFill="1" applyBorder="1" applyAlignment="1">
      <alignment horizontal="right" vertical="center"/>
    </xf>
    <xf numFmtId="0" fontId="16" fillId="0" borderId="0" xfId="0" applyFont="1" applyFill="1" applyBorder="1" applyAlignment="1">
      <alignment horizontal="right"/>
    </xf>
    <xf numFmtId="0" fontId="2" fillId="2" borderId="0" xfId="0" applyFont="1" applyFill="1" applyBorder="1" applyAlignment="1">
      <alignment horizontal="left" vertical="top" wrapText="1"/>
    </xf>
    <xf numFmtId="0" fontId="2" fillId="2" borderId="8" xfId="0" applyFont="1" applyFill="1" applyBorder="1" applyAlignment="1">
      <alignment horizontal="left" vertical="top" wrapText="1"/>
    </xf>
    <xf numFmtId="0" fontId="18" fillId="0" borderId="0" xfId="0" applyFont="1" applyFill="1" applyBorder="1" applyAlignment="1">
      <alignment horizontal="center"/>
    </xf>
    <xf numFmtId="0" fontId="8" fillId="0" borderId="0" xfId="0" applyFont="1" applyFill="1" applyBorder="1" applyAlignment="1">
      <alignment horizontal="center" vertical="top"/>
    </xf>
    <xf numFmtId="165" fontId="1" fillId="0" borderId="0" xfId="0" applyNumberFormat="1" applyFont="1" applyFill="1" applyBorder="1" applyAlignment="1"/>
    <xf numFmtId="0" fontId="1" fillId="0" borderId="0" xfId="0" applyFont="1" applyAlignment="1">
      <alignment horizontal="center"/>
    </xf>
    <xf numFmtId="0" fontId="11" fillId="0" borderId="0" xfId="1" applyFont="1" applyFill="1" applyBorder="1" applyAlignment="1" applyProtection="1">
      <alignment vertical="center"/>
    </xf>
    <xf numFmtId="0" fontId="16" fillId="2" borderId="1" xfId="0" applyFont="1" applyFill="1" applyBorder="1" applyAlignment="1">
      <alignment horizontal="center" vertical="center" wrapText="1"/>
    </xf>
    <xf numFmtId="3" fontId="16" fillId="3" borderId="1" xfId="0" applyNumberFormat="1" applyFont="1" applyFill="1" applyBorder="1" applyAlignment="1">
      <alignment horizontal="center" vertical="center" wrapText="1"/>
    </xf>
    <xf numFmtId="3" fontId="2" fillId="0" borderId="2" xfId="0" applyNumberFormat="1" applyFont="1" applyFill="1" applyBorder="1" applyAlignment="1">
      <alignment vertical="center"/>
    </xf>
    <xf numFmtId="3" fontId="8" fillId="2" borderId="9" xfId="0" applyNumberFormat="1" applyFont="1" applyFill="1" applyBorder="1" applyAlignment="1">
      <alignment vertical="top"/>
    </xf>
    <xf numFmtId="3" fontId="16" fillId="2" borderId="2" xfId="2" applyNumberFormat="1" applyFont="1" applyFill="1" applyBorder="1" applyAlignment="1">
      <alignment horizontal="center" vertical="center" wrapText="1"/>
    </xf>
    <xf numFmtId="3" fontId="16" fillId="2" borderId="2" xfId="0" applyNumberFormat="1" applyFont="1" applyFill="1" applyBorder="1" applyAlignment="1">
      <alignment horizontal="center" vertical="center" wrapText="1"/>
    </xf>
    <xf numFmtId="3" fontId="1" fillId="0" borderId="1" xfId="0" applyNumberFormat="1" applyFont="1" applyFill="1" applyBorder="1" applyAlignment="1">
      <alignment vertical="top"/>
    </xf>
    <xf numFmtId="166" fontId="2" fillId="0" borderId="1" xfId="0" applyNumberFormat="1" applyFont="1" applyFill="1" applyBorder="1" applyAlignment="1">
      <alignment vertical="top"/>
    </xf>
    <xf numFmtId="0" fontId="16" fillId="2" borderId="3" xfId="0" applyFont="1" applyFill="1" applyBorder="1" applyAlignment="1">
      <alignment horizontal="center" vertical="center" wrapText="1"/>
    </xf>
    <xf numFmtId="3" fontId="16" fillId="3" borderId="3"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3" fontId="16" fillId="3" borderId="2" xfId="0" applyNumberFormat="1" applyFont="1" applyFill="1" applyBorder="1" applyAlignment="1">
      <alignment horizontal="center" vertical="center" wrapText="1"/>
    </xf>
    <xf numFmtId="172" fontId="2" fillId="0" borderId="2" xfId="0" applyNumberFormat="1" applyFont="1" applyFill="1" applyBorder="1" applyAlignment="1">
      <alignment vertical="center"/>
    </xf>
    <xf numFmtId="164" fontId="2" fillId="0" borderId="2" xfId="0" applyNumberFormat="1" applyFont="1" applyFill="1" applyBorder="1" applyAlignment="1">
      <alignment vertical="center"/>
    </xf>
    <xf numFmtId="42" fontId="2" fillId="0" borderId="2" xfId="0" applyNumberFormat="1" applyFont="1" applyFill="1" applyBorder="1" applyAlignment="1">
      <alignment vertical="center"/>
    </xf>
    <xf numFmtId="4" fontId="16" fillId="3" borderId="2" xfId="0" applyNumberFormat="1" applyFont="1" applyFill="1" applyBorder="1" applyAlignment="1">
      <alignment horizontal="center" vertical="center" wrapText="1"/>
    </xf>
    <xf numFmtId="3" fontId="2" fillId="0" borderId="2" xfId="0" applyNumberFormat="1" applyFont="1" applyFill="1" applyBorder="1" applyAlignment="1"/>
    <xf numFmtId="42" fontId="2" fillId="0" borderId="2" xfId="0" applyNumberFormat="1" applyFont="1" applyFill="1" applyBorder="1" applyAlignment="1"/>
    <xf numFmtId="0" fontId="16" fillId="2" borderId="17" xfId="0" applyFont="1" applyFill="1" applyBorder="1" applyAlignment="1">
      <alignment horizontal="center" vertical="center" wrapText="1"/>
    </xf>
    <xf numFmtId="3" fontId="1" fillId="0" borderId="1" xfId="0" applyNumberFormat="1" applyFont="1" applyFill="1" applyBorder="1" applyAlignment="1"/>
    <xf numFmtId="0" fontId="16" fillId="2" borderId="18" xfId="0" applyFont="1" applyFill="1" applyBorder="1" applyAlignment="1">
      <alignment horizontal="center" vertical="center" wrapText="1"/>
    </xf>
    <xf numFmtId="0" fontId="16" fillId="2" borderId="15" xfId="0" applyFont="1" applyFill="1" applyBorder="1" applyAlignment="1">
      <alignment horizontal="center" vertical="center" wrapText="1"/>
    </xf>
    <xf numFmtId="4" fontId="16" fillId="2" borderId="3" xfId="0" applyNumberFormat="1" applyFont="1" applyFill="1" applyBorder="1" applyAlignment="1">
      <alignment horizontal="center" vertical="center" wrapText="1"/>
    </xf>
    <xf numFmtId="3" fontId="16" fillId="2" borderId="3" xfId="2" applyNumberFormat="1" applyFont="1" applyFill="1" applyBorder="1" applyAlignment="1">
      <alignment horizontal="center" vertical="center" wrapText="1"/>
    </xf>
    <xf numFmtId="3" fontId="16" fillId="2" borderId="3" xfId="0" applyNumberFormat="1" applyFont="1" applyFill="1" applyBorder="1" applyAlignment="1">
      <alignment horizontal="center" vertical="center" wrapText="1"/>
    </xf>
    <xf numFmtId="166" fontId="2" fillId="0" borderId="2" xfId="0" applyNumberFormat="1" applyFont="1" applyFill="1" applyBorder="1" applyAlignment="1">
      <alignment vertical="center"/>
    </xf>
    <xf numFmtId="0" fontId="10" fillId="2" borderId="3"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 fillId="0" borderId="0" xfId="0" applyFont="1" applyAlignment="1">
      <alignment horizontal="right"/>
    </xf>
    <xf numFmtId="3"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3" fontId="1" fillId="0" borderId="1" xfId="0" applyNumberFormat="1" applyFont="1" applyFill="1" applyBorder="1" applyAlignment="1">
      <alignment vertical="center"/>
    </xf>
    <xf numFmtId="166" fontId="1" fillId="0" borderId="1" xfId="0" applyNumberFormat="1" applyFont="1" applyFill="1" applyBorder="1" applyAlignment="1">
      <alignment vertical="center"/>
    </xf>
    <xf numFmtId="3" fontId="2" fillId="0" borderId="2" xfId="0" applyNumberFormat="1" applyFont="1" applyFill="1" applyBorder="1" applyAlignment="1">
      <alignment horizontal="right" vertical="center"/>
    </xf>
    <xf numFmtId="42" fontId="2" fillId="0" borderId="2" xfId="0" applyNumberFormat="1" applyFont="1" applyFill="1" applyBorder="1" applyAlignment="1">
      <alignment horizontal="right" vertical="center"/>
    </xf>
    <xf numFmtId="4" fontId="16" fillId="2" borderId="2"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2" fillId="0" borderId="0" xfId="0" applyFont="1" applyFill="1"/>
    <xf numFmtId="0" fontId="2" fillId="0" borderId="0" xfId="0" applyFont="1"/>
    <xf numFmtId="0" fontId="10" fillId="0" borderId="7" xfId="1" applyFont="1" applyFill="1" applyBorder="1" applyAlignment="1" applyProtection="1">
      <alignment vertical="center"/>
    </xf>
    <xf numFmtId="0" fontId="10" fillId="0" borderId="19" xfId="1" applyFont="1" applyFill="1" applyBorder="1" applyAlignment="1" applyProtection="1">
      <alignment vertical="center"/>
    </xf>
    <xf numFmtId="0" fontId="5" fillId="0" borderId="0" xfId="1" applyFill="1" applyAlignment="1" applyProtection="1"/>
    <xf numFmtId="0" fontId="8" fillId="0" borderId="9" xfId="0" applyFont="1" applyFill="1" applyBorder="1" applyAlignment="1">
      <alignment vertical="center"/>
    </xf>
    <xf numFmtId="0" fontId="8" fillId="0" borderId="10" xfId="0" applyFont="1" applyFill="1" applyBorder="1" applyAlignment="1">
      <alignment vertical="center"/>
    </xf>
    <xf numFmtId="0" fontId="5" fillId="0" borderId="20" xfId="1" applyFill="1" applyBorder="1" applyAlignment="1" applyProtection="1">
      <alignment vertical="center"/>
    </xf>
    <xf numFmtId="0" fontId="20" fillId="0" borderId="0" xfId="1" applyFont="1" applyAlignment="1" applyProtection="1">
      <alignment horizontal="center" vertical="center"/>
    </xf>
    <xf numFmtId="49" fontId="20" fillId="0" borderId="0" xfId="1" applyNumberFormat="1" applyFont="1" applyAlignment="1" applyProtection="1">
      <alignment horizontal="center" vertical="center"/>
    </xf>
    <xf numFmtId="0" fontId="2" fillId="0" borderId="0" xfId="1" applyFont="1" applyFill="1" applyBorder="1" applyAlignment="1" applyProtection="1">
      <alignment vertical="center"/>
    </xf>
    <xf numFmtId="0" fontId="8" fillId="0" borderId="11" xfId="0" applyFont="1" applyFill="1" applyBorder="1" applyAlignment="1">
      <alignment horizontal="center" vertical="center" wrapText="1"/>
    </xf>
    <xf numFmtId="167" fontId="0" fillId="0" borderId="0" xfId="0" applyNumberFormat="1"/>
    <xf numFmtId="49" fontId="1" fillId="0" borderId="0" xfId="0" applyNumberFormat="1" applyFont="1" applyAlignment="1">
      <alignment horizontal="left" vertical="top" wrapText="1"/>
    </xf>
    <xf numFmtId="49" fontId="17" fillId="0" borderId="0" xfId="0" applyNumberFormat="1" applyFont="1" applyAlignment="1">
      <alignment vertical="top" wrapText="1"/>
    </xf>
    <xf numFmtId="49" fontId="1" fillId="0" borderId="0" xfId="0" applyNumberFormat="1" applyFont="1" applyAlignment="1">
      <alignment vertical="top" wrapText="1"/>
    </xf>
    <xf numFmtId="0" fontId="20" fillId="0" borderId="0" xfId="1" applyFont="1" applyFill="1" applyAlignment="1" applyProtection="1">
      <alignment horizontal="center" vertical="center"/>
    </xf>
    <xf numFmtId="173" fontId="1" fillId="0" borderId="0" xfId="3" applyNumberFormat="1" applyFont="1" applyFill="1" applyBorder="1" applyAlignment="1"/>
    <xf numFmtId="173" fontId="2" fillId="0" borderId="2" xfId="3" applyNumberFormat="1" applyFont="1" applyFill="1" applyBorder="1" applyAlignment="1">
      <alignment vertical="center"/>
    </xf>
    <xf numFmtId="42" fontId="2" fillId="0" borderId="0" xfId="0" applyNumberFormat="1" applyFont="1" applyFill="1" applyBorder="1" applyAlignment="1">
      <alignment vertical="top"/>
    </xf>
    <xf numFmtId="42" fontId="1" fillId="0" borderId="0" xfId="0" applyNumberFormat="1" applyFont="1" applyFill="1" applyBorder="1" applyAlignment="1">
      <alignment vertical="top"/>
    </xf>
    <xf numFmtId="42" fontId="1" fillId="0" borderId="1" xfId="0" applyNumberFormat="1" applyFont="1" applyFill="1" applyBorder="1" applyAlignment="1">
      <alignment vertical="top"/>
    </xf>
    <xf numFmtId="0" fontId="8" fillId="0" borderId="0" xfId="0" applyFont="1" applyFill="1" applyBorder="1" applyAlignment="1">
      <alignment horizontal="center" vertical="center"/>
    </xf>
    <xf numFmtId="44" fontId="2" fillId="0" borderId="0" xfId="0" applyNumberFormat="1" applyFont="1" applyFill="1" applyBorder="1" applyAlignment="1">
      <alignment vertical="top"/>
    </xf>
    <xf numFmtId="3" fontId="8" fillId="0" borderId="3" xfId="0" applyNumberFormat="1" applyFont="1" applyFill="1" applyBorder="1" applyAlignment="1">
      <alignment vertical="top"/>
    </xf>
    <xf numFmtId="173" fontId="2" fillId="0" borderId="0" xfId="3" applyNumberFormat="1" applyFont="1" applyFill="1" applyBorder="1" applyAlignment="1">
      <alignment vertical="top"/>
    </xf>
    <xf numFmtId="170" fontId="2" fillId="0" borderId="0" xfId="3" applyNumberFormat="1" applyFont="1" applyFill="1" applyBorder="1" applyAlignment="1">
      <alignment vertical="top"/>
    </xf>
    <xf numFmtId="10" fontId="2" fillId="0" borderId="0" xfId="3" applyNumberFormat="1" applyFont="1" applyFill="1" applyBorder="1" applyAlignment="1">
      <alignment vertical="top"/>
    </xf>
    <xf numFmtId="171" fontId="2" fillId="0" borderId="0" xfId="3" applyNumberFormat="1" applyFont="1" applyFill="1" applyBorder="1" applyAlignment="1">
      <alignment vertical="top"/>
    </xf>
    <xf numFmtId="3" fontId="2" fillId="0" borderId="0" xfId="0" applyNumberFormat="1" applyFont="1" applyFill="1" applyBorder="1" applyAlignment="1">
      <alignment vertical="center"/>
    </xf>
    <xf numFmtId="3" fontId="2" fillId="0" borderId="0" xfId="0" applyNumberFormat="1" applyFont="1" applyFill="1" applyBorder="1" applyAlignment="1">
      <alignment horizontal="center" vertical="center"/>
    </xf>
    <xf numFmtId="169" fontId="1" fillId="0" borderId="0" xfId="3" applyNumberFormat="1" applyFont="1" applyFill="1" applyBorder="1" applyAlignment="1">
      <alignment vertical="top"/>
    </xf>
    <xf numFmtId="173" fontId="1" fillId="0" borderId="0" xfId="3" applyNumberFormat="1" applyFont="1" applyFill="1" applyBorder="1" applyAlignment="1">
      <alignment vertical="top"/>
    </xf>
    <xf numFmtId="10" fontId="1" fillId="0" borderId="0" xfId="3" applyNumberFormat="1" applyFont="1" applyFill="1" applyBorder="1" applyAlignment="1">
      <alignment vertical="top"/>
    </xf>
    <xf numFmtId="10" fontId="2" fillId="0" borderId="0" xfId="3" applyNumberFormat="1" applyFont="1" applyFill="1" applyBorder="1" applyAlignment="1">
      <alignment horizontal="right" vertical="top"/>
    </xf>
    <xf numFmtId="10" fontId="1" fillId="0" borderId="1" xfId="3" applyNumberFormat="1" applyFont="1" applyFill="1" applyBorder="1" applyAlignment="1">
      <alignment vertical="top"/>
    </xf>
    <xf numFmtId="4" fontId="2" fillId="0" borderId="3" xfId="0" applyNumberFormat="1" applyFont="1" applyFill="1" applyBorder="1" applyAlignment="1">
      <alignment vertical="top"/>
    </xf>
    <xf numFmtId="44" fontId="1" fillId="0" borderId="0" xfId="0" applyNumberFormat="1" applyFont="1" applyFill="1" applyBorder="1" applyAlignment="1">
      <alignment vertical="top"/>
    </xf>
    <xf numFmtId="44" fontId="1" fillId="0" borderId="1" xfId="0" applyNumberFormat="1" applyFont="1" applyFill="1" applyBorder="1" applyAlignment="1">
      <alignment vertical="top"/>
    </xf>
    <xf numFmtId="0" fontId="10" fillId="0" borderId="8" xfId="1" applyFont="1" applyFill="1" applyBorder="1" applyAlignment="1" applyProtection="1">
      <alignment horizontal="right" vertical="center"/>
    </xf>
    <xf numFmtId="0" fontId="0" fillId="0" borderId="0" xfId="0" applyBorder="1" applyAlignment="1">
      <alignment horizontal="right"/>
    </xf>
    <xf numFmtId="0" fontId="22" fillId="0" borderId="0" xfId="0" applyFont="1" applyBorder="1" applyAlignment="1">
      <alignment horizontal="right"/>
    </xf>
    <xf numFmtId="0" fontId="22" fillId="0" borderId="0" xfId="0" applyFont="1" applyBorder="1"/>
    <xf numFmtId="49" fontId="3" fillId="0" borderId="0" xfId="0" applyNumberFormat="1" applyFont="1" applyBorder="1" applyAlignment="1">
      <alignment vertical="top" wrapText="1"/>
    </xf>
    <xf numFmtId="49" fontId="24" fillId="0" borderId="0" xfId="0" applyNumberFormat="1" applyFont="1" applyBorder="1" applyAlignment="1">
      <alignment vertical="top" wrapText="1"/>
    </xf>
    <xf numFmtId="3" fontId="0" fillId="0" borderId="0" xfId="0" applyNumberFormat="1" applyBorder="1"/>
    <xf numFmtId="0" fontId="2" fillId="3" borderId="9" xfId="0" applyFont="1" applyFill="1" applyBorder="1" applyAlignment="1">
      <alignment horizontal="left" vertical="top" wrapText="1"/>
    </xf>
    <xf numFmtId="0" fontId="2" fillId="3" borderId="21" xfId="0" applyFont="1" applyFill="1" applyBorder="1" applyAlignment="1">
      <alignment horizontal="left" vertical="top"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6" fillId="2" borderId="14" xfId="0" applyFont="1" applyFill="1" applyBorder="1" applyAlignment="1">
      <alignment horizontal="center" vertical="center" wrapText="1"/>
    </xf>
    <xf numFmtId="3" fontId="0" fillId="0" borderId="0" xfId="0" applyNumberFormat="1" applyFill="1" applyBorder="1"/>
    <xf numFmtId="49" fontId="11" fillId="0" borderId="3" xfId="0" applyNumberFormat="1" applyFont="1" applyFill="1" applyBorder="1" applyAlignment="1">
      <alignment wrapText="1"/>
    </xf>
    <xf numFmtId="49" fontId="2" fillId="0" borderId="0" xfId="0" applyNumberFormat="1" applyFont="1" applyAlignment="1">
      <alignment vertical="top" wrapText="1"/>
    </xf>
    <xf numFmtId="0" fontId="16" fillId="2" borderId="25" xfId="0" applyFont="1" applyFill="1" applyBorder="1" applyAlignment="1">
      <alignment horizontal="center" vertical="center" wrapText="1"/>
    </xf>
    <xf numFmtId="3" fontId="1" fillId="0" borderId="3" xfId="0" applyNumberFormat="1" applyFont="1" applyFill="1" applyBorder="1" applyAlignment="1"/>
    <xf numFmtId="49" fontId="28" fillId="0" borderId="0" xfId="0" applyNumberFormat="1" applyFont="1" applyAlignment="1">
      <alignment vertical="top" wrapText="1"/>
    </xf>
    <xf numFmtId="3" fontId="2" fillId="2" borderId="2" xfId="0" applyNumberFormat="1" applyFont="1" applyFill="1" applyBorder="1" applyAlignment="1">
      <alignment horizontal="right" vertical="center"/>
    </xf>
    <xf numFmtId="0" fontId="2" fillId="3" borderId="2" xfId="0" applyFont="1" applyFill="1" applyBorder="1" applyAlignment="1">
      <alignment horizontal="right" vertical="center"/>
    </xf>
    <xf numFmtId="0" fontId="8" fillId="0" borderId="0" xfId="0" applyFont="1" applyFill="1" applyBorder="1" applyAlignment="1">
      <alignment horizontal="center" vertical="center"/>
    </xf>
    <xf numFmtId="0" fontId="8" fillId="0" borderId="11" xfId="0" applyFont="1" applyFill="1" applyBorder="1" applyAlignment="1">
      <alignment horizontal="center" vertical="center"/>
    </xf>
    <xf numFmtId="3" fontId="16" fillId="2" borderId="2" xfId="0" applyNumberFormat="1" applyFont="1" applyFill="1" applyBorder="1" applyAlignment="1">
      <alignment horizontal="center" vertical="center" wrapText="1"/>
    </xf>
    <xf numFmtId="3" fontId="16" fillId="3" borderId="2" xfId="0" applyNumberFormat="1" applyFont="1" applyFill="1" applyBorder="1" applyAlignment="1">
      <alignment horizontal="center" vertical="center" wrapText="1"/>
    </xf>
    <xf numFmtId="3" fontId="1" fillId="0" borderId="29" xfId="0" applyNumberFormat="1" applyFont="1" applyFill="1" applyBorder="1" applyAlignment="1"/>
    <xf numFmtId="166" fontId="1" fillId="0" borderId="30" xfId="0" applyNumberFormat="1" applyFont="1" applyFill="1" applyBorder="1" applyAlignment="1"/>
    <xf numFmtId="3" fontId="2" fillId="0" borderId="6" xfId="0" applyNumberFormat="1" applyFont="1" applyFill="1" applyBorder="1" applyAlignment="1">
      <alignment vertical="center"/>
    </xf>
    <xf numFmtId="166" fontId="2" fillId="0" borderId="4" xfId="0" applyNumberFormat="1" applyFont="1" applyFill="1" applyBorder="1" applyAlignment="1">
      <alignment vertical="center"/>
    </xf>
    <xf numFmtId="0" fontId="16" fillId="2" borderId="26" xfId="0" applyFont="1" applyFill="1" applyBorder="1" applyAlignment="1">
      <alignment horizontal="center" vertical="center" wrapText="1"/>
    </xf>
    <xf numFmtId="0" fontId="16" fillId="2" borderId="5" xfId="0" applyFont="1" applyFill="1" applyBorder="1" applyAlignment="1">
      <alignment horizontal="center" vertical="center" wrapText="1"/>
    </xf>
    <xf numFmtId="3" fontId="1" fillId="3" borderId="33" xfId="0" applyNumberFormat="1" applyFont="1" applyFill="1" applyBorder="1" applyAlignment="1"/>
    <xf numFmtId="3" fontId="1" fillId="3" borderId="32" xfId="0" applyNumberFormat="1" applyFont="1" applyFill="1" applyBorder="1" applyAlignment="1"/>
    <xf numFmtId="3" fontId="16" fillId="3" borderId="34" xfId="0" applyNumberFormat="1" applyFont="1" applyFill="1" applyBorder="1" applyAlignment="1">
      <alignment horizontal="center" vertical="center" wrapText="1"/>
    </xf>
    <xf numFmtId="3" fontId="16" fillId="3" borderId="6"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7" fontId="1" fillId="0" borderId="30" xfId="0" applyNumberFormat="1" applyFont="1" applyFill="1" applyBorder="1" applyAlignment="1"/>
    <xf numFmtId="3" fontId="1" fillId="0" borderId="27" xfId="0" applyNumberFormat="1" applyFont="1" applyFill="1" applyBorder="1" applyAlignment="1"/>
    <xf numFmtId="5" fontId="1" fillId="0" borderId="1" xfId="0" applyNumberFormat="1" applyFont="1" applyFill="1" applyBorder="1" applyAlignment="1"/>
    <xf numFmtId="7" fontId="1" fillId="0" borderId="1" xfId="0" applyNumberFormat="1" applyFont="1" applyFill="1" applyBorder="1" applyAlignment="1"/>
    <xf numFmtId="164" fontId="2" fillId="0" borderId="4" xfId="0" applyNumberFormat="1" applyFont="1" applyFill="1" applyBorder="1" applyAlignment="1">
      <alignment vertical="center"/>
    </xf>
    <xf numFmtId="0" fontId="2" fillId="3" borderId="5" xfId="0" applyFont="1" applyFill="1" applyBorder="1" applyAlignment="1">
      <alignment horizontal="right" vertical="center"/>
    </xf>
    <xf numFmtId="0" fontId="16" fillId="2" borderId="34" xfId="0" applyFont="1" applyFill="1" applyBorder="1" applyAlignment="1">
      <alignment horizontal="center" vertical="center" wrapText="1"/>
    </xf>
    <xf numFmtId="3" fontId="16" fillId="3" borderId="26" xfId="0" applyNumberFormat="1" applyFont="1" applyFill="1" applyBorder="1" applyAlignment="1">
      <alignment horizontal="center" vertical="center" wrapText="1"/>
    </xf>
    <xf numFmtId="0" fontId="16" fillId="2" borderId="6" xfId="0" applyFont="1" applyFill="1" applyBorder="1" applyAlignment="1">
      <alignment horizontal="center" vertical="center" wrapText="1"/>
    </xf>
    <xf numFmtId="3" fontId="16" fillId="3" borderId="4" xfId="0" applyNumberFormat="1" applyFont="1" applyFill="1" applyBorder="1" applyAlignment="1">
      <alignment horizontal="center" vertical="center" wrapText="1"/>
    </xf>
    <xf numFmtId="164" fontId="1" fillId="0" borderId="30" xfId="0" applyNumberFormat="1" applyFont="1" applyFill="1" applyBorder="1" applyAlignment="1"/>
    <xf numFmtId="3" fontId="16" fillId="3" borderId="27" xfId="0" applyNumberFormat="1" applyFont="1" applyFill="1" applyBorder="1" applyAlignment="1">
      <alignment horizontal="center" vertical="center" wrapText="1"/>
    </xf>
    <xf numFmtId="3" fontId="16" fillId="3" borderId="28" xfId="0" applyNumberFormat="1" applyFont="1" applyFill="1" applyBorder="1" applyAlignment="1">
      <alignment horizontal="center" vertical="center" wrapText="1"/>
    </xf>
    <xf numFmtId="0" fontId="1" fillId="2" borderId="30" xfId="0" applyFont="1" applyFill="1" applyBorder="1" applyAlignment="1">
      <alignment wrapText="1"/>
    </xf>
    <xf numFmtId="0" fontId="1" fillId="2" borderId="30" xfId="0" applyFont="1" applyFill="1" applyBorder="1" applyAlignment="1">
      <alignment horizontal="left" wrapText="1"/>
    </xf>
    <xf numFmtId="0" fontId="2" fillId="3" borderId="4" xfId="0" applyFont="1" applyFill="1" applyBorder="1" applyAlignment="1">
      <alignment horizontal="right" vertical="center"/>
    </xf>
    <xf numFmtId="4" fontId="16" fillId="3" borderId="6" xfId="0" applyNumberFormat="1" applyFont="1" applyFill="1" applyBorder="1" applyAlignment="1">
      <alignment horizontal="center" vertical="center" wrapText="1"/>
    </xf>
    <xf numFmtId="3" fontId="1" fillId="0" borderId="29" xfId="0" applyNumberFormat="1" applyFont="1" applyFill="1" applyBorder="1" applyAlignment="1">
      <alignment horizontal="right"/>
    </xf>
    <xf numFmtId="3" fontId="2" fillId="0" borderId="6" xfId="0" applyNumberFormat="1" applyFont="1" applyFill="1" applyBorder="1" applyAlignment="1"/>
    <xf numFmtId="164" fontId="2" fillId="0" borderId="4" xfId="0" applyNumberFormat="1" applyFont="1" applyFill="1" applyBorder="1" applyAlignment="1"/>
    <xf numFmtId="3" fontId="16" fillId="2" borderId="5" xfId="2" applyNumberFormat="1" applyFont="1" applyFill="1" applyBorder="1" applyAlignment="1">
      <alignment horizontal="center" vertical="center" wrapText="1"/>
    </xf>
    <xf numFmtId="3" fontId="1" fillId="2" borderId="33" xfId="0" applyNumberFormat="1" applyFont="1" applyFill="1" applyBorder="1" applyAlignment="1"/>
    <xf numFmtId="3" fontId="2" fillId="2" borderId="5" xfId="0" applyNumberFormat="1" applyFont="1" applyFill="1" applyBorder="1" applyAlignment="1">
      <alignment horizontal="right" vertical="center"/>
    </xf>
    <xf numFmtId="3" fontId="16" fillId="2" borderId="34" xfId="2" applyNumberFormat="1" applyFont="1" applyFill="1" applyBorder="1" applyAlignment="1">
      <alignment horizontal="center" vertical="center" wrapText="1"/>
    </xf>
    <xf numFmtId="3" fontId="16" fillId="2" borderId="26" xfId="0" applyNumberFormat="1" applyFont="1" applyFill="1" applyBorder="1" applyAlignment="1">
      <alignment horizontal="center" vertical="center" wrapText="1"/>
    </xf>
    <xf numFmtId="3" fontId="16" fillId="2" borderId="6" xfId="2" applyNumberFormat="1" applyFont="1" applyFill="1" applyBorder="1" applyAlignment="1">
      <alignment horizontal="center" vertical="center" wrapText="1"/>
    </xf>
    <xf numFmtId="3" fontId="16" fillId="2" borderId="4" xfId="0" applyNumberFormat="1" applyFont="1" applyFill="1" applyBorder="1" applyAlignment="1">
      <alignment horizontal="center" vertical="center" wrapText="1"/>
    </xf>
    <xf numFmtId="3" fontId="16" fillId="2" borderId="5" xfId="0" applyNumberFormat="1" applyFont="1" applyFill="1" applyBorder="1" applyAlignment="1">
      <alignment horizontal="center" vertical="center"/>
    </xf>
    <xf numFmtId="3" fontId="2" fillId="0" borderId="6" xfId="0" applyNumberFormat="1" applyFont="1" applyFill="1" applyBorder="1" applyAlignment="1">
      <alignment horizontal="right" vertical="center"/>
    </xf>
    <xf numFmtId="164" fontId="2" fillId="0" borderId="4" xfId="0" applyNumberFormat="1" applyFont="1" applyFill="1" applyBorder="1" applyAlignment="1">
      <alignment horizontal="right" vertical="center"/>
    </xf>
    <xf numFmtId="3" fontId="16" fillId="2" borderId="5"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xf>
    <xf numFmtId="49" fontId="1" fillId="0" borderId="0" xfId="0" applyNumberFormat="1" applyFont="1" applyAlignment="1">
      <alignment horizontal="left" vertical="top" wrapText="1" indent="2"/>
    </xf>
    <xf numFmtId="49" fontId="17" fillId="0" borderId="0" xfId="0" applyNumberFormat="1" applyFont="1" applyAlignment="1">
      <alignment horizontal="left" vertical="top" wrapText="1"/>
    </xf>
    <xf numFmtId="0" fontId="10" fillId="0" borderId="0" xfId="0" applyFont="1" applyAlignment="1">
      <alignment horizontal="left" vertical="top" wrapText="1"/>
    </xf>
    <xf numFmtId="0" fontId="8" fillId="0" borderId="0" xfId="0" applyFont="1" applyFill="1" applyBorder="1" applyAlignment="1">
      <alignment vertical="center" wrapText="1"/>
    </xf>
    <xf numFmtId="0" fontId="8" fillId="0" borderId="0" xfId="0" applyFont="1" applyFill="1" applyBorder="1" applyAlignment="1">
      <alignment vertical="top" wrapText="1"/>
    </xf>
    <xf numFmtId="0" fontId="8" fillId="0" borderId="0" xfId="0" applyFont="1" applyFill="1" applyBorder="1" applyAlignment="1">
      <alignment horizontal="left" vertical="top" wrapText="1"/>
    </xf>
    <xf numFmtId="0" fontId="1" fillId="0" borderId="0" xfId="0" applyFont="1" applyFill="1" applyAlignment="1">
      <alignment vertical="top"/>
    </xf>
    <xf numFmtId="0" fontId="0" fillId="0" borderId="0" xfId="0" applyAlignment="1">
      <alignment horizontal="left" vertical="top"/>
    </xf>
    <xf numFmtId="0" fontId="1" fillId="0" borderId="0" xfId="0" applyFont="1" applyFill="1" applyAlignment="1">
      <alignment horizontal="left" vertical="top"/>
    </xf>
    <xf numFmtId="0" fontId="1" fillId="0" borderId="0" xfId="0" applyFont="1" applyFill="1" applyAlignment="1"/>
    <xf numFmtId="0" fontId="8" fillId="0" borderId="0" xfId="0" applyFont="1" applyFill="1" applyBorder="1" applyAlignment="1">
      <alignment horizontal="left" vertical="top"/>
    </xf>
    <xf numFmtId="0" fontId="10" fillId="2" borderId="33" xfId="0" applyFont="1" applyFill="1" applyBorder="1" applyAlignment="1">
      <alignment horizontal="center" vertical="center"/>
    </xf>
    <xf numFmtId="0" fontId="10" fillId="2" borderId="33" xfId="0" applyFont="1" applyFill="1" applyBorder="1" applyAlignment="1">
      <alignment horizontal="center"/>
    </xf>
    <xf numFmtId="3" fontId="10" fillId="2" borderId="33" xfId="0" applyNumberFormat="1" applyFont="1" applyFill="1" applyBorder="1" applyAlignment="1">
      <alignment horizontal="center" vertical="center" wrapText="1"/>
    </xf>
    <xf numFmtId="42" fontId="2" fillId="0" borderId="0" xfId="0" applyNumberFormat="1" applyFont="1" applyFill="1" applyBorder="1" applyAlignment="1">
      <alignment vertical="center"/>
    </xf>
    <xf numFmtId="166" fontId="2" fillId="0" borderId="0" xfId="0" applyNumberFormat="1" applyFont="1" applyFill="1" applyBorder="1" applyAlignment="1">
      <alignment vertical="center"/>
    </xf>
    <xf numFmtId="3" fontId="2" fillId="0" borderId="0" xfId="0" applyNumberFormat="1" applyFont="1" applyFill="1" applyBorder="1" applyAlignment="1">
      <alignment horizontal="right" vertical="center"/>
    </xf>
    <xf numFmtId="49" fontId="2" fillId="0" borderId="0" xfId="0" applyNumberFormat="1" applyFont="1" applyAlignment="1">
      <alignment horizontal="center" vertical="top" wrapText="1"/>
    </xf>
    <xf numFmtId="0" fontId="5" fillId="0" borderId="9" xfId="1" applyFill="1" applyBorder="1" applyAlignment="1" applyProtection="1">
      <alignment vertical="center"/>
    </xf>
    <xf numFmtId="0" fontId="10" fillId="0" borderId="10" xfId="1" applyFont="1" applyFill="1" applyBorder="1" applyAlignment="1" applyProtection="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3" fontId="16" fillId="3" borderId="27" xfId="0" applyNumberFormat="1" applyFont="1" applyFill="1" applyBorder="1" applyAlignment="1">
      <alignment horizontal="center" vertical="center" wrapText="1"/>
    </xf>
    <xf numFmtId="3" fontId="16" fillId="3" borderId="28" xfId="0" applyNumberFormat="1"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3" xfId="0" applyFont="1" applyFill="1" applyBorder="1" applyAlignment="1">
      <alignment horizontal="center" vertical="center"/>
    </xf>
    <xf numFmtId="3" fontId="16" fillId="2" borderId="2" xfId="0" applyNumberFormat="1" applyFont="1" applyFill="1" applyBorder="1" applyAlignment="1">
      <alignment horizontal="center" vertical="center" wrapText="1"/>
    </xf>
    <xf numFmtId="0" fontId="0" fillId="0" borderId="0" xfId="0" applyFont="1" applyAlignment="1">
      <alignment vertical="top"/>
    </xf>
    <xf numFmtId="0" fontId="1" fillId="0" borderId="0" xfId="0" applyFont="1" applyAlignment="1">
      <alignment vertical="top"/>
    </xf>
    <xf numFmtId="3" fontId="1" fillId="3" borderId="0" xfId="0" applyNumberFormat="1" applyFont="1" applyFill="1" applyBorder="1" applyAlignment="1"/>
    <xf numFmtId="0" fontId="16" fillId="2" borderId="3" xfId="0" applyFont="1" applyFill="1" applyBorder="1" applyAlignment="1">
      <alignment horizontal="center" vertical="center" wrapText="1"/>
    </xf>
    <xf numFmtId="3" fontId="1" fillId="0" borderId="29" xfId="0" applyNumberFormat="1" applyFont="1" applyFill="1" applyBorder="1" applyAlignment="1">
      <alignment vertical="center"/>
    </xf>
    <xf numFmtId="42" fontId="1" fillId="0" borderId="0" xfId="0" applyNumberFormat="1" applyFont="1" applyFill="1" applyBorder="1" applyAlignment="1">
      <alignment vertical="center"/>
    </xf>
    <xf numFmtId="164" fontId="1" fillId="0" borderId="30" xfId="0" applyNumberFormat="1" applyFont="1" applyFill="1" applyBorder="1" applyAlignment="1">
      <alignment vertical="center"/>
    </xf>
    <xf numFmtId="0" fontId="0" fillId="0" borderId="0" xfId="0" applyAlignme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5" fillId="0" borderId="0" xfId="1" applyFill="1" applyAlignment="1" applyProtection="1">
      <alignment horizontal="center" vertical="center"/>
    </xf>
    <xf numFmtId="0" fontId="2" fillId="3" borderId="2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9" xfId="0" applyFont="1" applyFill="1" applyBorder="1" applyAlignment="1">
      <alignment horizontal="right" vertical="top" wrapText="1"/>
    </xf>
    <xf numFmtId="0" fontId="2" fillId="3" borderId="16" xfId="0" applyFont="1" applyFill="1" applyBorder="1" applyAlignment="1">
      <alignment horizontal="right" vertical="top" wrapText="1"/>
    </xf>
    <xf numFmtId="0" fontId="2" fillId="2" borderId="1" xfId="0" applyFont="1" applyFill="1" applyBorder="1" applyAlignment="1">
      <alignment horizontal="right" vertical="top" wrapText="1"/>
    </xf>
    <xf numFmtId="0" fontId="2" fillId="2" borderId="13" xfId="0" applyFont="1" applyFill="1" applyBorder="1" applyAlignment="1">
      <alignment horizontal="right" vertical="top" wrapText="1"/>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3" fontId="8" fillId="0" borderId="0" xfId="0" applyNumberFormat="1" applyFont="1" applyFill="1" applyBorder="1" applyAlignment="1">
      <alignment vertical="top"/>
    </xf>
    <xf numFmtId="49" fontId="2" fillId="2" borderId="9" xfId="0" applyNumberFormat="1" applyFont="1" applyFill="1" applyBorder="1" applyAlignment="1">
      <alignment vertical="top" wrapText="1"/>
    </xf>
    <xf numFmtId="49" fontId="1" fillId="2" borderId="9" xfId="0" applyNumberFormat="1" applyFont="1" applyFill="1" applyBorder="1" applyAlignment="1">
      <alignment vertical="top" wrapText="1"/>
    </xf>
    <xf numFmtId="49" fontId="2" fillId="2" borderId="9" xfId="0" applyNumberFormat="1" applyFont="1" applyFill="1" applyBorder="1" applyAlignment="1">
      <alignment wrapText="1"/>
    </xf>
    <xf numFmtId="49" fontId="1" fillId="2" borderId="9" xfId="0" applyNumberFormat="1" applyFont="1" applyFill="1" applyBorder="1" applyAlignment="1">
      <alignment wrapText="1"/>
    </xf>
    <xf numFmtId="49" fontId="1" fillId="2" borderId="16" xfId="0" applyNumberFormat="1" applyFont="1" applyFill="1" applyBorder="1" applyAlignment="1">
      <alignment vertical="top" wrapText="1"/>
    </xf>
    <xf numFmtId="0" fontId="8" fillId="2" borderId="24" xfId="0" applyFont="1" applyFill="1" applyBorder="1" applyAlignment="1">
      <alignment horizontal="center" vertical="center"/>
    </xf>
    <xf numFmtId="4" fontId="2" fillId="0" borderId="0" xfId="0" applyNumberFormat="1" applyFont="1" applyFill="1" applyBorder="1" applyAlignment="1">
      <alignment vertical="top"/>
    </xf>
    <xf numFmtId="3" fontId="16" fillId="2" borderId="16" xfId="0" applyNumberFormat="1" applyFont="1" applyFill="1" applyBorder="1" applyAlignment="1">
      <alignment horizontal="center" vertical="center" wrapText="1"/>
    </xf>
    <xf numFmtId="3" fontId="16" fillId="2" borderId="1" xfId="2" applyNumberFormat="1" applyFont="1" applyFill="1" applyBorder="1" applyAlignment="1">
      <alignment horizontal="center" vertical="center" wrapText="1"/>
    </xf>
    <xf numFmtId="0" fontId="30" fillId="2" borderId="18"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8" fillId="0" borderId="0" xfId="0" applyFont="1" applyFill="1" applyBorder="1" applyAlignment="1">
      <alignment wrapText="1"/>
    </xf>
    <xf numFmtId="0" fontId="32" fillId="0" borderId="0" xfId="4" applyFill="1" applyBorder="1" applyAlignment="1">
      <alignment horizontal="center" vertical="center" wrapText="1"/>
    </xf>
    <xf numFmtId="3" fontId="30" fillId="2" borderId="9" xfId="0" applyNumberFormat="1" applyFont="1" applyFill="1" applyBorder="1" applyAlignment="1">
      <alignment horizontal="center" vertical="center" wrapText="1"/>
    </xf>
    <xf numFmtId="0" fontId="34" fillId="0" borderId="0" xfId="0" applyFont="1"/>
    <xf numFmtId="0" fontId="8" fillId="0" borderId="11" xfId="0" applyFont="1" applyFill="1" applyBorder="1" applyAlignment="1">
      <alignment vertical="top" wrapText="1"/>
    </xf>
    <xf numFmtId="0" fontId="8" fillId="0" borderId="11" xfId="0" applyFont="1" applyFill="1" applyBorder="1" applyAlignment="1">
      <alignment vertical="top"/>
    </xf>
    <xf numFmtId="0" fontId="8" fillId="0" borderId="0" xfId="0" applyFont="1" applyFill="1" applyBorder="1" applyAlignment="1">
      <alignment vertical="top"/>
    </xf>
    <xf numFmtId="0" fontId="11" fillId="0" borderId="0" xfId="1" applyFont="1" applyFill="1" applyAlignment="1" applyProtection="1">
      <alignment horizontal="left" vertical="top" wrapText="1"/>
    </xf>
    <xf numFmtId="170" fontId="1" fillId="0" borderId="0" xfId="3" applyNumberFormat="1" applyFont="1" applyFill="1" applyBorder="1" applyAlignment="1">
      <alignment vertical="top"/>
    </xf>
    <xf numFmtId="3" fontId="2" fillId="2" borderId="6" xfId="0" applyNumberFormat="1" applyFont="1" applyFill="1" applyBorder="1" applyAlignment="1">
      <alignment horizontal="right" vertical="center"/>
    </xf>
    <xf numFmtId="3" fontId="35" fillId="0" borderId="2" xfId="4" applyNumberFormat="1" applyFont="1" applyFill="1" applyBorder="1" applyAlignment="1">
      <alignment vertical="center"/>
    </xf>
    <xf numFmtId="42" fontId="35" fillId="0" borderId="2" xfId="4" applyNumberFormat="1" applyFont="1" applyFill="1" applyBorder="1" applyAlignment="1">
      <alignment vertical="center"/>
    </xf>
    <xf numFmtId="3" fontId="35" fillId="0" borderId="6" xfId="4" applyNumberFormat="1" applyFont="1" applyFill="1" applyBorder="1" applyAlignment="1">
      <alignment vertical="center"/>
    </xf>
    <xf numFmtId="164" fontId="35" fillId="0" borderId="4" xfId="4" applyNumberFormat="1" applyFont="1" applyFill="1" applyBorder="1" applyAlignment="1">
      <alignment vertical="center"/>
    </xf>
    <xf numFmtId="0" fontId="5" fillId="0" borderId="0" xfId="1" applyFill="1" applyAlignment="1" applyProtection="1">
      <alignment horizontal="left" vertical="center"/>
    </xf>
    <xf numFmtId="3" fontId="16" fillId="2" borderId="2" xfId="0" applyNumberFormat="1" applyFont="1" applyFill="1" applyBorder="1" applyAlignment="1">
      <alignment horizontal="center" vertical="center" wrapText="1"/>
    </xf>
    <xf numFmtId="169" fontId="1" fillId="0" borderId="1" xfId="3" applyNumberFormat="1" applyFont="1" applyFill="1" applyBorder="1" applyAlignment="1">
      <alignment vertical="top"/>
    </xf>
    <xf numFmtId="169" fontId="2" fillId="0" borderId="0" xfId="3" applyNumberFormat="1" applyFont="1" applyFill="1" applyBorder="1" applyAlignment="1">
      <alignment vertical="top"/>
    </xf>
    <xf numFmtId="0" fontId="1" fillId="2" borderId="0" xfId="0" applyFont="1" applyFill="1" applyBorder="1" applyAlignment="1">
      <alignment wrapText="1"/>
    </xf>
    <xf numFmtId="173" fontId="1" fillId="0" borderId="0" xfId="3" applyNumberFormat="1" applyFont="1" applyFill="1" applyBorder="1" applyAlignment="1">
      <alignment horizontal="right" vertical="center"/>
    </xf>
    <xf numFmtId="173" fontId="1" fillId="0" borderId="1" xfId="3" applyNumberFormat="1" applyFont="1" applyFill="1" applyBorder="1" applyAlignment="1">
      <alignment horizontal="right" vertical="center"/>
    </xf>
    <xf numFmtId="173" fontId="1" fillId="0" borderId="0" xfId="3" applyNumberFormat="1" applyFont="1" applyFill="1" applyBorder="1" applyAlignment="1">
      <alignment vertical="center"/>
    </xf>
    <xf numFmtId="173" fontId="1" fillId="0" borderId="1" xfId="3" applyNumberFormat="1" applyFont="1" applyFill="1" applyBorder="1" applyAlignment="1">
      <alignment vertical="center"/>
    </xf>
    <xf numFmtId="49" fontId="2" fillId="0" borderId="0" xfId="0" applyNumberFormat="1" applyFont="1" applyBorder="1" applyAlignment="1">
      <alignment horizontal="left" wrapText="1"/>
    </xf>
    <xf numFmtId="49" fontId="17" fillId="0" borderId="0" xfId="0" applyNumberFormat="1" applyFont="1" applyBorder="1" applyAlignment="1">
      <alignment horizontal="left" wrapText="1"/>
    </xf>
    <xf numFmtId="49" fontId="1" fillId="0" borderId="0" xfId="0" applyNumberFormat="1" applyFont="1" applyAlignment="1">
      <alignment horizontal="left" wrapText="1"/>
    </xf>
    <xf numFmtId="49" fontId="8" fillId="2" borderId="3" xfId="0" applyNumberFormat="1" applyFont="1" applyFill="1" applyBorder="1" applyAlignment="1">
      <alignment horizontal="center" wrapText="1"/>
    </xf>
    <xf numFmtId="3" fontId="16" fillId="2" borderId="2" xfId="0" applyNumberFormat="1" applyFont="1" applyFill="1" applyBorder="1" applyAlignment="1">
      <alignment horizontal="center" vertical="center" wrapText="1"/>
    </xf>
    <xf numFmtId="3" fontId="16" fillId="2" borderId="0" xfId="0" applyNumberFormat="1"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49" fontId="1" fillId="0" borderId="0" xfId="0" applyNumberFormat="1" applyFont="1" applyBorder="1" applyAlignment="1">
      <alignment horizontal="left" wrapText="1"/>
    </xf>
    <xf numFmtId="49" fontId="31" fillId="0" borderId="0" xfId="0" applyNumberFormat="1" applyFont="1" applyBorder="1" applyAlignment="1">
      <alignment horizontal="left" wrapText="1"/>
    </xf>
    <xf numFmtId="49" fontId="1" fillId="0" borderId="0" xfId="0" applyNumberFormat="1" applyFont="1" applyAlignment="1">
      <alignment horizontal="left" vertical="top" wrapText="1"/>
    </xf>
    <xf numFmtId="0" fontId="8" fillId="0" borderId="11"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1" xfId="0" applyFont="1" applyFill="1" applyBorder="1" applyAlignment="1">
      <alignment horizontal="left" vertical="center"/>
    </xf>
    <xf numFmtId="0" fontId="8" fillId="0" borderId="0" xfId="0" applyFont="1" applyFill="1" applyBorder="1" applyAlignment="1">
      <alignment horizontal="left" vertical="center"/>
    </xf>
    <xf numFmtId="0" fontId="8" fillId="0" borderId="12" xfId="0" applyFont="1" applyFill="1" applyBorder="1" applyAlignment="1">
      <alignment horizontal="left"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30" fillId="2" borderId="3"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30" fillId="2" borderId="1" xfId="0" applyFont="1" applyFill="1" applyBorder="1" applyAlignment="1">
      <alignment horizontal="center" vertical="center" wrapText="1"/>
    </xf>
    <xf numFmtId="49" fontId="1" fillId="0" borderId="0" xfId="0" applyNumberFormat="1" applyFont="1" applyAlignment="1">
      <alignment horizontal="left" vertical="top" wrapText="1" indent="2"/>
    </xf>
    <xf numFmtId="49" fontId="2" fillId="0" borderId="0" xfId="0" applyNumberFormat="1" applyFont="1" applyAlignment="1">
      <alignment horizontal="left" vertical="top" wrapText="1"/>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8" fillId="0" borderId="11" xfId="0" applyFont="1" applyFill="1" applyBorder="1" applyAlignment="1">
      <alignment horizontal="left" vertical="top"/>
    </xf>
    <xf numFmtId="0" fontId="8" fillId="0" borderId="0" xfId="0" applyFont="1" applyFill="1" applyBorder="1" applyAlignment="1">
      <alignment horizontal="left" vertical="top"/>
    </xf>
    <xf numFmtId="0" fontId="30" fillId="2" borderId="31" xfId="0" applyFont="1" applyFill="1" applyBorder="1" applyAlignment="1">
      <alignment horizontal="center" vertical="center" wrapText="1"/>
    </xf>
    <xf numFmtId="0" fontId="30" fillId="2" borderId="32" xfId="0" applyFont="1" applyFill="1" applyBorder="1" applyAlignment="1">
      <alignment horizontal="center" vertical="center" wrapText="1"/>
    </xf>
    <xf numFmtId="0" fontId="1" fillId="0" borderId="0" xfId="0" applyFont="1" applyAlignment="1">
      <alignment horizontal="left" vertical="top" wrapText="1"/>
    </xf>
    <xf numFmtId="0" fontId="8" fillId="0" borderId="0" xfId="0" applyFont="1" applyFill="1" applyBorder="1" applyAlignment="1">
      <alignment horizontal="left"/>
    </xf>
    <xf numFmtId="3" fontId="30" fillId="3" borderId="34" xfId="0" applyNumberFormat="1" applyFont="1" applyFill="1" applyBorder="1" applyAlignment="1">
      <alignment horizontal="center" vertical="center" wrapText="1"/>
    </xf>
    <xf numFmtId="3" fontId="30" fillId="3" borderId="26" xfId="0" applyNumberFormat="1" applyFont="1" applyFill="1" applyBorder="1" applyAlignment="1">
      <alignment horizontal="center" vertical="center" wrapText="1"/>
    </xf>
    <xf numFmtId="3" fontId="30" fillId="3" borderId="27" xfId="0" applyNumberFormat="1" applyFont="1" applyFill="1" applyBorder="1" applyAlignment="1">
      <alignment horizontal="center" vertical="center" wrapText="1"/>
    </xf>
    <xf numFmtId="3" fontId="30" fillId="3" borderId="28" xfId="0" applyNumberFormat="1" applyFont="1" applyFill="1" applyBorder="1" applyAlignment="1">
      <alignment horizontal="center" vertical="center" wrapText="1"/>
    </xf>
    <xf numFmtId="0" fontId="8" fillId="0" borderId="0"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23" xfId="0" applyFont="1" applyFill="1" applyBorder="1" applyAlignment="1">
      <alignment horizontal="center" vertical="center" wrapText="1"/>
    </xf>
    <xf numFmtId="49" fontId="2" fillId="0" borderId="0" xfId="0" applyNumberFormat="1" applyFont="1" applyFill="1" applyAlignment="1">
      <alignment horizontal="left" vertical="top" wrapText="1"/>
    </xf>
    <xf numFmtId="4" fontId="30" fillId="2" borderId="31" xfId="0" applyNumberFormat="1" applyFont="1" applyFill="1" applyBorder="1" applyAlignment="1">
      <alignment horizontal="center" vertical="center" wrapText="1"/>
    </xf>
    <xf numFmtId="4" fontId="30" fillId="2" borderId="32" xfId="0" applyNumberFormat="1" applyFont="1" applyFill="1" applyBorder="1" applyAlignment="1">
      <alignment horizontal="center" vertical="center" wrapText="1"/>
    </xf>
    <xf numFmtId="4" fontId="16" fillId="2" borderId="31" xfId="0" applyNumberFormat="1" applyFont="1" applyFill="1" applyBorder="1" applyAlignment="1">
      <alignment horizontal="center" vertical="center" wrapText="1"/>
    </xf>
    <xf numFmtId="4" fontId="16" fillId="2" borderId="32" xfId="0" applyNumberFormat="1" applyFont="1" applyFill="1" applyBorder="1" applyAlignment="1">
      <alignment horizontal="center" vertical="center" wrapText="1"/>
    </xf>
    <xf numFmtId="49" fontId="17" fillId="0" borderId="0" xfId="0" applyNumberFormat="1" applyFont="1" applyAlignment="1">
      <alignment horizontal="left" vertical="top" wrapText="1"/>
    </xf>
    <xf numFmtId="0" fontId="2" fillId="2" borderId="6" xfId="0" applyFont="1" applyFill="1" applyBorder="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xf numFmtId="3" fontId="30" fillId="2" borderId="31" xfId="0" applyNumberFormat="1" applyFont="1" applyFill="1" applyBorder="1" applyAlignment="1">
      <alignment horizontal="center" vertical="center"/>
    </xf>
    <xf numFmtId="3" fontId="30" fillId="2" borderId="32" xfId="0" applyNumberFormat="1"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1" fillId="0" borderId="0" xfId="0" applyNumberFormat="1" applyFont="1" applyFill="1" applyAlignment="1">
      <alignment horizontal="left" vertical="top" wrapText="1"/>
    </xf>
    <xf numFmtId="3" fontId="30" fillId="2" borderId="31" xfId="0" applyNumberFormat="1" applyFont="1" applyFill="1" applyBorder="1" applyAlignment="1">
      <alignment horizontal="center" vertical="center" wrapText="1"/>
    </xf>
    <xf numFmtId="3" fontId="30" fillId="2" borderId="32" xfId="0" applyNumberFormat="1" applyFont="1" applyFill="1" applyBorder="1" applyAlignment="1">
      <alignment horizontal="center" vertical="center" wrapText="1"/>
    </xf>
    <xf numFmtId="0" fontId="8" fillId="2" borderId="6" xfId="0" applyFont="1" applyFill="1" applyBorder="1" applyAlignment="1">
      <alignment horizontal="center" vertical="top"/>
    </xf>
    <xf numFmtId="0" fontId="8" fillId="2" borderId="2" xfId="0" applyFont="1" applyFill="1" applyBorder="1" applyAlignment="1">
      <alignment horizontal="center" vertical="top"/>
    </xf>
    <xf numFmtId="0" fontId="8" fillId="2" borderId="4" xfId="0" applyFont="1" applyFill="1" applyBorder="1" applyAlignment="1">
      <alignment horizontal="center" vertical="top"/>
    </xf>
    <xf numFmtId="3" fontId="16" fillId="2" borderId="31" xfId="0" applyNumberFormat="1" applyFont="1" applyFill="1" applyBorder="1" applyAlignment="1">
      <alignment horizontal="center" vertical="center" wrapText="1"/>
    </xf>
    <xf numFmtId="3" fontId="16" fillId="2" borderId="32" xfId="0"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4" xfId="0" applyFont="1" applyFill="1" applyBorder="1" applyAlignment="1">
      <alignment horizontal="center" vertical="center"/>
    </xf>
  </cellXfs>
  <cellStyles count="5">
    <cellStyle name="Bad" xfId="4" builtinId="27"/>
    <cellStyle name="Hyperlink" xfId="1" builtinId="8"/>
    <cellStyle name="Normal" xfId="0" builtinId="0"/>
    <cellStyle name="Normal 2"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Pt>
            <c:idx val="28"/>
            <c:invertIfNegative val="0"/>
            <c:bubble3D val="0"/>
            <c:spPr>
              <a:solidFill>
                <a:srgbClr val="FF6600"/>
              </a:solidFill>
              <a:ln w="3175">
                <a:solidFill>
                  <a:srgbClr val="000000"/>
                </a:solidFill>
                <a:prstDash val="solid"/>
              </a:ln>
            </c:spPr>
            <c:extLst>
              <c:ext xmlns:c16="http://schemas.microsoft.com/office/drawing/2014/chart" uri="{C3380CC4-5D6E-409C-BE32-E72D297353CC}">
                <c16:uniqueId val="{00000000-6078-461A-AD29-81BE66836FBC}"/>
              </c:ext>
            </c:extLst>
          </c:dPt>
          <c:val>
            <c:numLit>
              <c:formatCode>General</c:formatCode>
              <c:ptCount val="1"/>
              <c:pt idx="0">
                <c:v>0</c:v>
              </c:pt>
            </c:numLit>
          </c:val>
          <c:extLst>
            <c:ext xmlns:c16="http://schemas.microsoft.com/office/drawing/2014/chart" uri="{C3380CC4-5D6E-409C-BE32-E72D297353CC}">
              <c16:uniqueId val="{00000001-6078-461A-AD29-81BE66836FBC}"/>
            </c:ext>
          </c:extLst>
        </c:ser>
        <c:dLbls>
          <c:showLegendKey val="0"/>
          <c:showVal val="0"/>
          <c:showCatName val="0"/>
          <c:showSerName val="0"/>
          <c:showPercent val="0"/>
          <c:showBubbleSize val="0"/>
        </c:dLbls>
        <c:gapWidth val="150"/>
        <c:axId val="460387072"/>
        <c:axId val="1"/>
      </c:barChart>
      <c:catAx>
        <c:axId val="4603870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bg-BG"/>
          </a:p>
        </c:txPr>
        <c:crossAx val="1"/>
        <c:crosses val="autoZero"/>
        <c:auto val="1"/>
        <c:lblAlgn val="ctr"/>
        <c:lblOffset val="100"/>
        <c:tickMarkSkip val="1"/>
        <c:noMultiLvlLbl val="0"/>
      </c:catAx>
      <c:valAx>
        <c:axId val="1"/>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bg-BG"/>
          </a:p>
        </c:txPr>
        <c:crossAx val="46038707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horizontalDpi="-2" verticalDpi="-2"/>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0</xdr:col>
      <xdr:colOff>962025</xdr:colOff>
      <xdr:row>5</xdr:row>
      <xdr:rowOff>19050</xdr:rowOff>
    </xdr:to>
    <xdr:pic>
      <xdr:nvPicPr>
        <xdr:cNvPr id="1930" name="Picture 1" descr="Tzetno_s_NOI">
          <a:extLst>
            <a:ext uri="{FF2B5EF4-FFF2-40B4-BE49-F238E27FC236}">
              <a16:creationId xmlns:a16="http://schemas.microsoft.com/office/drawing/2014/main" id="{54C5C684-C43D-4E59-9373-E2325ACC3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9620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xdr:row>
      <xdr:rowOff>161925</xdr:rowOff>
    </xdr:from>
    <xdr:to>
      <xdr:col>5</xdr:col>
      <xdr:colOff>0</xdr:colOff>
      <xdr:row>36</xdr:row>
      <xdr:rowOff>0</xdr:rowOff>
    </xdr:to>
    <xdr:graphicFrame macro="">
      <xdr:nvGraphicFramePr>
        <xdr:cNvPr id="7050" name="Chart 1">
          <a:extLst>
            <a:ext uri="{FF2B5EF4-FFF2-40B4-BE49-F238E27FC236}">
              <a16:creationId xmlns:a16="http://schemas.microsoft.com/office/drawing/2014/main" id="{1A0A5A67-ECFF-4F38-8759-E59F3F246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tabSelected="1" zoomScaleNormal="100" zoomScaleSheetLayoutView="96" workbookViewId="0">
      <selection activeCell="B22" sqref="B22"/>
    </sheetView>
  </sheetViews>
  <sheetFormatPr defaultRowHeight="12.75" x14ac:dyDescent="0.2"/>
  <cols>
    <col min="1" max="1" width="85.7109375" style="14" customWidth="1"/>
    <col min="2" max="16384" width="9.140625" style="14"/>
  </cols>
  <sheetData>
    <row r="1" spans="1:3" ht="20.25" x14ac:dyDescent="0.2">
      <c r="A1" s="24" t="s">
        <v>87</v>
      </c>
    </row>
    <row r="2" spans="1:3" ht="20.25" x14ac:dyDescent="0.3">
      <c r="A2" s="25" t="s">
        <v>93</v>
      </c>
    </row>
    <row r="7" spans="1:3" ht="20.25" x14ac:dyDescent="0.2">
      <c r="A7" s="24" t="s">
        <v>83</v>
      </c>
    </row>
    <row r="8" spans="1:3" ht="40.5" x14ac:dyDescent="0.2">
      <c r="A8" s="33" t="s">
        <v>84</v>
      </c>
    </row>
    <row r="9" spans="1:3" ht="15" x14ac:dyDescent="0.2">
      <c r="A9" s="26" t="s">
        <v>328</v>
      </c>
    </row>
    <row r="10" spans="1:3" ht="15" x14ac:dyDescent="0.2">
      <c r="A10" s="26" t="s">
        <v>329</v>
      </c>
    </row>
    <row r="11" spans="1:3" ht="15" x14ac:dyDescent="0.2">
      <c r="A11" s="26"/>
    </row>
    <row r="12" spans="1:3" ht="71.25" x14ac:dyDescent="0.2">
      <c r="A12" s="27" t="s">
        <v>85</v>
      </c>
    </row>
    <row r="13" spans="1:3" ht="42.75" x14ac:dyDescent="0.2">
      <c r="A13" s="27" t="s">
        <v>118</v>
      </c>
    </row>
    <row r="14" spans="1:3" ht="14.25" x14ac:dyDescent="0.2">
      <c r="A14" s="27"/>
    </row>
    <row r="15" spans="1:3" ht="14.25" x14ac:dyDescent="0.2">
      <c r="A15" s="38" t="s">
        <v>97</v>
      </c>
    </row>
    <row r="16" spans="1:3" ht="14.25" x14ac:dyDescent="0.2">
      <c r="A16" s="27"/>
      <c r="C16" s="61"/>
    </row>
    <row r="17" spans="1:7" ht="31.5" customHeight="1" x14ac:dyDescent="0.2">
      <c r="A17" s="28" t="s">
        <v>94</v>
      </c>
    </row>
    <row r="18" spans="1:7" ht="14.25" x14ac:dyDescent="0.2">
      <c r="A18" s="36" t="s">
        <v>98</v>
      </c>
    </row>
    <row r="19" spans="1:7" ht="14.25" x14ac:dyDescent="0.2">
      <c r="A19" s="36" t="s">
        <v>99</v>
      </c>
    </row>
    <row r="20" spans="1:7" ht="14.25" x14ac:dyDescent="0.2">
      <c r="A20" s="36" t="s">
        <v>100</v>
      </c>
    </row>
    <row r="21" spans="1:7" ht="14.25" x14ac:dyDescent="0.2">
      <c r="A21" s="36" t="s">
        <v>101</v>
      </c>
    </row>
    <row r="22" spans="1:7" ht="14.25" x14ac:dyDescent="0.2">
      <c r="A22" s="36" t="s">
        <v>102</v>
      </c>
    </row>
    <row r="23" spans="1:7" ht="14.25" x14ac:dyDescent="0.2">
      <c r="A23" s="36" t="s">
        <v>103</v>
      </c>
    </row>
    <row r="24" spans="1:7" ht="28.5" x14ac:dyDescent="0.2">
      <c r="A24" s="37" t="s">
        <v>104</v>
      </c>
    </row>
    <row r="25" spans="1:7" ht="42" customHeight="1" x14ac:dyDescent="0.2">
      <c r="A25" s="37" t="s">
        <v>105</v>
      </c>
    </row>
    <row r="26" spans="1:7" ht="42.75" x14ac:dyDescent="0.2">
      <c r="A26" s="37" t="s">
        <v>106</v>
      </c>
    </row>
    <row r="27" spans="1:7" ht="15" customHeight="1" x14ac:dyDescent="0.2">
      <c r="A27" s="27"/>
    </row>
    <row r="28" spans="1:7" ht="30" x14ac:dyDescent="0.25">
      <c r="A28" s="28" t="s">
        <v>95</v>
      </c>
      <c r="G28" s="323"/>
    </row>
    <row r="29" spans="1:7" ht="18.75" x14ac:dyDescent="0.25">
      <c r="A29" s="29" t="s">
        <v>107</v>
      </c>
      <c r="G29" s="323"/>
    </row>
    <row r="30" spans="1:7" ht="14.25" x14ac:dyDescent="0.2">
      <c r="A30" s="29" t="s">
        <v>108</v>
      </c>
    </row>
    <row r="31" spans="1:7" ht="14.25" x14ac:dyDescent="0.2">
      <c r="A31" s="29" t="s">
        <v>109</v>
      </c>
    </row>
    <row r="32" spans="1:7" ht="14.25" x14ac:dyDescent="0.2">
      <c r="A32" s="29" t="s">
        <v>110</v>
      </c>
    </row>
    <row r="33" spans="1:1" ht="14.25" x14ac:dyDescent="0.2">
      <c r="A33" s="29" t="s">
        <v>111</v>
      </c>
    </row>
    <row r="34" spans="1:1" ht="14.25" x14ac:dyDescent="0.2">
      <c r="A34" s="29" t="s">
        <v>112</v>
      </c>
    </row>
    <row r="35" spans="1:1" ht="30" customHeight="1" x14ac:dyDescent="0.2">
      <c r="A35" s="35" t="s">
        <v>115</v>
      </c>
    </row>
    <row r="36" spans="1:1" ht="14.25" x14ac:dyDescent="0.2">
      <c r="A36" s="29" t="s">
        <v>113</v>
      </c>
    </row>
    <row r="37" spans="1:1" ht="14.25" x14ac:dyDescent="0.2">
      <c r="A37" s="29" t="s">
        <v>114</v>
      </c>
    </row>
    <row r="38" spans="1:1" ht="14.25" x14ac:dyDescent="0.2">
      <c r="A38" s="29"/>
    </row>
    <row r="39" spans="1:1" ht="15" customHeight="1" x14ac:dyDescent="0.2">
      <c r="A39" s="28" t="s">
        <v>96</v>
      </c>
    </row>
    <row r="40" spans="1:1" ht="14.25" x14ac:dyDescent="0.2">
      <c r="A40" s="29" t="s">
        <v>116</v>
      </c>
    </row>
    <row r="41" spans="1:1" ht="14.25" x14ac:dyDescent="0.2">
      <c r="A41" s="29" t="s">
        <v>117</v>
      </c>
    </row>
    <row r="42" spans="1:1" ht="14.25" x14ac:dyDescent="0.2">
      <c r="A42" s="29" t="s">
        <v>256</v>
      </c>
    </row>
    <row r="43" spans="1:1" ht="14.25" x14ac:dyDescent="0.2">
      <c r="A43" s="29" t="s">
        <v>257</v>
      </c>
    </row>
    <row r="44" spans="1:1" ht="14.25" x14ac:dyDescent="0.2">
      <c r="A44" s="34"/>
    </row>
    <row r="45" spans="1:1" ht="42.75" x14ac:dyDescent="0.2">
      <c r="A45" s="27" t="s">
        <v>120</v>
      </c>
    </row>
    <row r="46" spans="1:1" ht="42.75" x14ac:dyDescent="0.2">
      <c r="A46" s="27" t="s">
        <v>119</v>
      </c>
    </row>
    <row r="47" spans="1:1" ht="71.25" x14ac:dyDescent="0.2">
      <c r="A47" s="27" t="s">
        <v>86</v>
      </c>
    </row>
    <row r="48" spans="1:1" ht="14.25" x14ac:dyDescent="0.2">
      <c r="A48" s="27"/>
    </row>
  </sheetData>
  <pageMargins left="0.70866141732283472" right="0.70866141732283472" top="0.94488188976377963" bottom="0.74803149606299213" header="0.31496062992125984" footer="0.31496062992125984"/>
  <pageSetup paperSize="9" scale="98" orientation="portrait" r:id="rId1"/>
  <headerFooter>
    <oddHeader>&amp;RКласификация на информацията
Ниво 0, TLP WHITE</oddHeader>
  </headerFooter>
  <rowBreaks count="1" manualBreakCount="1">
    <brk id="3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Q19"/>
  <sheetViews>
    <sheetView zoomScaleNormal="100" zoomScaleSheetLayoutView="80" workbookViewId="0">
      <selection activeCell="M19" sqref="M19"/>
    </sheetView>
  </sheetViews>
  <sheetFormatPr defaultRowHeight="12.75" x14ac:dyDescent="0.2"/>
  <cols>
    <col min="1" max="2" width="25.7109375" customWidth="1"/>
    <col min="3" max="9" width="15.7109375" customWidth="1"/>
    <col min="10" max="10" width="11.7109375" style="12" customWidth="1"/>
    <col min="11" max="11" width="9.7109375" bestFit="1" customWidth="1"/>
    <col min="14" max="14" width="12.5703125" customWidth="1"/>
  </cols>
  <sheetData>
    <row r="1" spans="1:17" s="5" customFormat="1" ht="15" customHeight="1" x14ac:dyDescent="0.2">
      <c r="A1" s="159" t="s">
        <v>64</v>
      </c>
      <c r="I1" s="90"/>
      <c r="J1" s="117"/>
      <c r="K1" s="117"/>
    </row>
    <row r="2" spans="1:17" s="5" customFormat="1" ht="15" customHeight="1" x14ac:dyDescent="0.2">
      <c r="A2" s="159"/>
      <c r="I2" s="90"/>
      <c r="J2" s="117"/>
      <c r="K2" s="117"/>
    </row>
    <row r="3" spans="1:17" s="5" customFormat="1" ht="15" customHeight="1" x14ac:dyDescent="0.2">
      <c r="A3" s="371" t="s">
        <v>290</v>
      </c>
      <c r="B3" s="371"/>
      <c r="C3" s="371"/>
      <c r="D3" s="371"/>
      <c r="E3" s="371"/>
      <c r="F3" s="371"/>
      <c r="I3" s="90"/>
      <c r="J3" s="117"/>
      <c r="K3" s="117"/>
    </row>
    <row r="4" spans="1:17" s="70" customFormat="1" ht="15" customHeight="1" x14ac:dyDescent="0.2">
      <c r="A4" s="380" t="s">
        <v>359</v>
      </c>
      <c r="B4" s="380"/>
      <c r="C4" s="380"/>
      <c r="D4" s="380"/>
      <c r="E4" s="380"/>
      <c r="F4" s="380"/>
      <c r="G4" s="380"/>
      <c r="H4" s="380"/>
      <c r="I4" s="380"/>
      <c r="J4" s="82"/>
      <c r="M4"/>
      <c r="N4"/>
      <c r="O4"/>
      <c r="P4"/>
      <c r="Q4"/>
    </row>
    <row r="5" spans="1:17" s="70" customFormat="1" ht="15" customHeight="1" x14ac:dyDescent="0.2">
      <c r="A5" s="66"/>
      <c r="B5" s="66"/>
      <c r="C5" s="203"/>
      <c r="D5" s="66"/>
      <c r="E5" s="66"/>
      <c r="F5" s="66"/>
      <c r="G5" s="66"/>
      <c r="H5" s="66"/>
      <c r="I5" s="66"/>
      <c r="J5" s="82"/>
      <c r="M5"/>
      <c r="N5"/>
      <c r="O5"/>
      <c r="P5"/>
      <c r="Q5"/>
    </row>
    <row r="6" spans="1:17" s="5" customFormat="1" ht="39.950000000000003" customHeight="1" x14ac:dyDescent="0.2">
      <c r="A6" s="318" t="s">
        <v>215</v>
      </c>
      <c r="B6" s="319" t="s">
        <v>169</v>
      </c>
      <c r="C6" s="138" t="s">
        <v>266</v>
      </c>
      <c r="D6" s="138" t="s">
        <v>267</v>
      </c>
      <c r="E6" s="138" t="s">
        <v>165</v>
      </c>
      <c r="F6" s="138" t="s">
        <v>166</v>
      </c>
      <c r="G6" s="138" t="s">
        <v>167</v>
      </c>
      <c r="H6" s="138" t="s">
        <v>168</v>
      </c>
      <c r="I6" s="128" t="s">
        <v>181</v>
      </c>
      <c r="J6" s="82"/>
      <c r="M6"/>
      <c r="N6"/>
      <c r="O6"/>
      <c r="P6"/>
      <c r="Q6"/>
    </row>
    <row r="7" spans="1:17" s="5" customFormat="1" ht="20.100000000000001" customHeight="1" x14ac:dyDescent="0.2">
      <c r="A7" s="128">
        <v>1</v>
      </c>
      <c r="B7" s="136">
        <v>2</v>
      </c>
      <c r="C7" s="209">
        <v>3</v>
      </c>
      <c r="D7" s="138">
        <v>4</v>
      </c>
      <c r="E7" s="138">
        <v>5</v>
      </c>
      <c r="F7" s="138">
        <v>6</v>
      </c>
      <c r="G7" s="138">
        <v>7</v>
      </c>
      <c r="H7" s="138">
        <v>8</v>
      </c>
      <c r="I7" s="205" t="s">
        <v>282</v>
      </c>
      <c r="J7" s="82"/>
      <c r="M7"/>
      <c r="N7"/>
      <c r="O7"/>
      <c r="P7"/>
      <c r="Q7"/>
    </row>
    <row r="8" spans="1:17" ht="30" customHeight="1" x14ac:dyDescent="0.2">
      <c r="A8" s="381" t="s">
        <v>178</v>
      </c>
      <c r="B8" s="201" t="s">
        <v>79</v>
      </c>
      <c r="C8" s="210">
        <v>2688</v>
      </c>
      <c r="D8" s="72">
        <v>140333</v>
      </c>
      <c r="E8" s="72">
        <v>501337</v>
      </c>
      <c r="F8" s="72">
        <v>302157</v>
      </c>
      <c r="G8" s="72">
        <v>91195</v>
      </c>
      <c r="H8" s="72">
        <v>81741</v>
      </c>
      <c r="I8" s="72">
        <f>SUM(C8:H8)</f>
        <v>1119451</v>
      </c>
      <c r="J8" s="200"/>
    </row>
    <row r="9" spans="1:17" ht="30" customHeight="1" x14ac:dyDescent="0.2">
      <c r="A9" s="381"/>
      <c r="B9" s="201" t="s">
        <v>80</v>
      </c>
      <c r="C9" s="72">
        <v>7950</v>
      </c>
      <c r="D9" s="72">
        <v>6652</v>
      </c>
      <c r="E9" s="72">
        <v>63264</v>
      </c>
      <c r="F9" s="72">
        <v>25839</v>
      </c>
      <c r="G9" s="72">
        <v>217706</v>
      </c>
      <c r="H9" s="72">
        <v>8840</v>
      </c>
      <c r="I9" s="72">
        <f>SUM(C9:H9)</f>
        <v>330251</v>
      </c>
      <c r="J9" s="200"/>
      <c r="N9" s="42"/>
    </row>
    <row r="10" spans="1:17" ht="20.100000000000001" customHeight="1" thickBot="1" x14ac:dyDescent="0.25">
      <c r="A10" s="381"/>
      <c r="B10" s="302" t="s">
        <v>298</v>
      </c>
      <c r="C10" s="72">
        <v>10638</v>
      </c>
      <c r="D10" s="72">
        <v>146985</v>
      </c>
      <c r="E10" s="72">
        <v>564601</v>
      </c>
      <c r="F10" s="72">
        <v>327996</v>
      </c>
      <c r="G10" s="72">
        <v>308901</v>
      </c>
      <c r="H10" s="72">
        <v>90581</v>
      </c>
      <c r="I10" s="72">
        <f>SUM(I8:I9)</f>
        <v>1449702</v>
      </c>
      <c r="J10" s="200"/>
    </row>
    <row r="11" spans="1:17" ht="30" customHeight="1" x14ac:dyDescent="0.2">
      <c r="A11" s="384" t="s">
        <v>220</v>
      </c>
      <c r="B11" s="202" t="s">
        <v>79</v>
      </c>
      <c r="C11" s="72">
        <v>139149</v>
      </c>
      <c r="D11" s="72">
        <v>17533</v>
      </c>
      <c r="E11" s="72">
        <v>23223</v>
      </c>
      <c r="F11" s="72">
        <v>5844</v>
      </c>
      <c r="G11" s="72">
        <v>2038</v>
      </c>
      <c r="H11" s="72">
        <v>2074</v>
      </c>
      <c r="I11" s="72">
        <f>I14-I8</f>
        <v>189861</v>
      </c>
    </row>
    <row r="12" spans="1:17" ht="30" customHeight="1" x14ac:dyDescent="0.2">
      <c r="A12" s="385"/>
      <c r="B12" s="201" t="s">
        <v>80</v>
      </c>
      <c r="C12" s="72">
        <v>790</v>
      </c>
      <c r="D12" s="72">
        <v>225</v>
      </c>
      <c r="E12" s="72">
        <v>409</v>
      </c>
      <c r="F12" s="72">
        <v>239</v>
      </c>
      <c r="G12" s="72">
        <v>1607</v>
      </c>
      <c r="H12" s="72">
        <v>212</v>
      </c>
      <c r="I12" s="72">
        <f>I15-I9</f>
        <v>3482</v>
      </c>
    </row>
    <row r="13" spans="1:17" ht="20.100000000000001" customHeight="1" thickBot="1" x14ac:dyDescent="0.25">
      <c r="A13" s="386"/>
      <c r="B13" s="302" t="s">
        <v>298</v>
      </c>
      <c r="C13" s="72">
        <v>139939</v>
      </c>
      <c r="D13" s="72">
        <v>17758</v>
      </c>
      <c r="E13" s="72">
        <v>23632</v>
      </c>
      <c r="F13" s="72">
        <v>6083</v>
      </c>
      <c r="G13" s="72">
        <v>3645</v>
      </c>
      <c r="H13" s="72">
        <v>2286</v>
      </c>
      <c r="I13" s="72">
        <f>SUM(I11:I12)</f>
        <v>193343</v>
      </c>
    </row>
    <row r="14" spans="1:17" ht="30" customHeight="1" x14ac:dyDescent="0.2">
      <c r="A14" s="382" t="s">
        <v>174</v>
      </c>
      <c r="B14" s="202" t="s">
        <v>79</v>
      </c>
      <c r="C14" s="72">
        <v>141837</v>
      </c>
      <c r="D14" s="72">
        <v>157866</v>
      </c>
      <c r="E14" s="72">
        <v>524560</v>
      </c>
      <c r="F14" s="72">
        <v>308001</v>
      </c>
      <c r="G14" s="72">
        <v>93233</v>
      </c>
      <c r="H14" s="72">
        <v>83815</v>
      </c>
      <c r="I14" s="72">
        <f>SUM(C14:H14)</f>
        <v>1309312</v>
      </c>
    </row>
    <row r="15" spans="1:17" ht="30" customHeight="1" x14ac:dyDescent="0.2">
      <c r="A15" s="381"/>
      <c r="B15" s="201" t="s">
        <v>80</v>
      </c>
      <c r="C15" s="72">
        <v>8740</v>
      </c>
      <c r="D15" s="72">
        <v>6877</v>
      </c>
      <c r="E15" s="72">
        <v>63673</v>
      </c>
      <c r="F15" s="72">
        <v>26078</v>
      </c>
      <c r="G15" s="72">
        <v>219313</v>
      </c>
      <c r="H15" s="72">
        <v>9052</v>
      </c>
      <c r="I15" s="72">
        <f>SUM(C15:H15)</f>
        <v>333733</v>
      </c>
    </row>
    <row r="16" spans="1:17" ht="20.100000000000001" customHeight="1" x14ac:dyDescent="0.2">
      <c r="A16" s="383"/>
      <c r="B16" s="303" t="s">
        <v>298</v>
      </c>
      <c r="C16" s="137">
        <v>150577</v>
      </c>
      <c r="D16" s="137">
        <v>164743</v>
      </c>
      <c r="E16" s="137">
        <v>588233</v>
      </c>
      <c r="F16" s="137">
        <v>334079</v>
      </c>
      <c r="G16" s="137">
        <v>312546</v>
      </c>
      <c r="H16" s="137">
        <v>92867</v>
      </c>
      <c r="I16" s="137">
        <f>SUM(C16:H16)</f>
        <v>1643045</v>
      </c>
      <c r="J16"/>
    </row>
    <row r="17" spans="10:10" ht="9.9499999999999993" customHeight="1" x14ac:dyDescent="0.2">
      <c r="J17"/>
    </row>
    <row r="18" spans="10:10" x14ac:dyDescent="0.2">
      <c r="J18"/>
    </row>
    <row r="19" spans="10:10" x14ac:dyDescent="0.2">
      <c r="J19"/>
    </row>
  </sheetData>
  <mergeCells count="5">
    <mergeCell ref="A3:F3"/>
    <mergeCell ref="A4:I4"/>
    <mergeCell ref="A8:A10"/>
    <mergeCell ref="A14:A16"/>
    <mergeCell ref="A11:A13"/>
  </mergeCells>
  <hyperlinks>
    <hyperlink ref="A1" location="Съдържание!Print_Area" display="към съдържанието" xr:uid="{00000000-0004-0000-1100-000000000000}"/>
  </hyperlinks>
  <printOptions horizontalCentered="1"/>
  <pageMargins left="0.39370078740157483" right="0.39370078740157483" top="0.59055118110236227" bottom="0.39370078740157483" header="0.31496062992125984" footer="0.31496062992125984"/>
  <pageSetup paperSize="9" scale="8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P39"/>
  <sheetViews>
    <sheetView zoomScale="82" zoomScaleNormal="82" zoomScaleSheetLayoutView="87" workbookViewId="0">
      <selection activeCell="S28" sqref="S28"/>
    </sheetView>
  </sheetViews>
  <sheetFormatPr defaultRowHeight="12.75" x14ac:dyDescent="0.2"/>
  <cols>
    <col min="1" max="1" width="18.7109375" style="70" customWidth="1"/>
    <col min="2" max="2" width="10.7109375" style="70" customWidth="1"/>
    <col min="3" max="3" width="12.7109375" style="70" customWidth="1"/>
    <col min="4" max="4" width="18.7109375" style="70" customWidth="1"/>
    <col min="5" max="5" width="12.7109375" style="70" customWidth="1"/>
    <col min="6" max="6" width="10.7109375" style="70" customWidth="1"/>
    <col min="7" max="7" width="10.7109375" style="82" customWidth="1"/>
    <col min="8" max="8" width="12.7109375" style="82" customWidth="1"/>
    <col min="9" max="9" width="18.7109375" style="70" customWidth="1"/>
    <col min="10" max="10" width="12.7109375" style="70" customWidth="1"/>
    <col min="11" max="12" width="10.7109375" style="70" customWidth="1"/>
    <col min="13" max="13" width="12.7109375" style="70" customWidth="1"/>
    <col min="14" max="14" width="18.7109375" style="70" customWidth="1"/>
    <col min="15" max="15" width="12.7109375" style="70" customWidth="1"/>
    <col min="16" max="16" width="10.7109375" style="70" customWidth="1"/>
    <col min="17" max="19" width="9.140625" style="70" customWidth="1"/>
    <col min="20" max="16384" width="9.140625" style="70"/>
  </cols>
  <sheetData>
    <row r="1" spans="1:16" ht="15" customHeight="1" x14ac:dyDescent="0.2">
      <c r="A1" s="159" t="s">
        <v>64</v>
      </c>
      <c r="B1" s="74"/>
      <c r="C1" s="74"/>
      <c r="D1" s="90"/>
      <c r="E1" s="90"/>
      <c r="F1" s="90"/>
    </row>
    <row r="2" spans="1:16" ht="15" customHeight="1" x14ac:dyDescent="0.2">
      <c r="A2" s="159"/>
      <c r="B2" s="260"/>
      <c r="C2" s="260"/>
      <c r="D2" s="90"/>
      <c r="E2" s="90"/>
      <c r="F2" s="90"/>
    </row>
    <row r="3" spans="1:16" ht="15" customHeight="1" x14ac:dyDescent="0.2">
      <c r="A3" s="371" t="s">
        <v>290</v>
      </c>
      <c r="B3" s="371"/>
      <c r="C3" s="371"/>
      <c r="D3" s="371"/>
      <c r="E3" s="371"/>
      <c r="F3" s="371"/>
    </row>
    <row r="4" spans="1:16" ht="30" customHeight="1" x14ac:dyDescent="0.2">
      <c r="A4" s="354" t="s">
        <v>360</v>
      </c>
      <c r="B4" s="354"/>
      <c r="C4" s="354"/>
      <c r="D4" s="354"/>
      <c r="E4" s="354"/>
      <c r="F4" s="354"/>
      <c r="G4" s="354"/>
      <c r="H4" s="354"/>
      <c r="I4" s="354"/>
      <c r="J4" s="354"/>
      <c r="K4" s="354"/>
    </row>
    <row r="5" spans="1:16" ht="15" customHeight="1" x14ac:dyDescent="0.2">
      <c r="A5" s="92"/>
      <c r="B5" s="92"/>
      <c r="C5" s="92"/>
      <c r="D5" s="92"/>
      <c r="E5" s="92"/>
      <c r="F5" s="74"/>
    </row>
    <row r="6" spans="1:16" s="307" customFormat="1" ht="15" customHeight="1" x14ac:dyDescent="0.2">
      <c r="A6" s="388" t="s">
        <v>288</v>
      </c>
      <c r="B6" s="367" t="s">
        <v>5</v>
      </c>
      <c r="C6" s="368"/>
      <c r="D6" s="368"/>
      <c r="E6" s="368"/>
      <c r="F6" s="369"/>
      <c r="G6" s="367" t="s">
        <v>273</v>
      </c>
      <c r="H6" s="368"/>
      <c r="I6" s="368"/>
      <c r="J6" s="368"/>
      <c r="K6" s="369"/>
      <c r="L6" s="367" t="s">
        <v>274</v>
      </c>
      <c r="M6" s="368"/>
      <c r="N6" s="368"/>
      <c r="O6" s="368"/>
      <c r="P6" s="369"/>
    </row>
    <row r="7" spans="1:16" ht="60" customHeight="1" x14ac:dyDescent="0.2">
      <c r="A7" s="389"/>
      <c r="B7" s="252" t="s">
        <v>234</v>
      </c>
      <c r="C7" s="141" t="s">
        <v>227</v>
      </c>
      <c r="D7" s="140" t="s">
        <v>213</v>
      </c>
      <c r="E7" s="142" t="s">
        <v>66</v>
      </c>
      <c r="F7" s="253" t="s">
        <v>135</v>
      </c>
      <c r="G7" s="252" t="s">
        <v>234</v>
      </c>
      <c r="H7" s="141" t="s">
        <v>227</v>
      </c>
      <c r="I7" s="140" t="s">
        <v>213</v>
      </c>
      <c r="J7" s="142" t="s">
        <v>66</v>
      </c>
      <c r="K7" s="253" t="s">
        <v>135</v>
      </c>
      <c r="L7" s="252" t="s">
        <v>234</v>
      </c>
      <c r="M7" s="141" t="s">
        <v>227</v>
      </c>
      <c r="N7" s="140" t="s">
        <v>213</v>
      </c>
      <c r="O7" s="142" t="s">
        <v>66</v>
      </c>
      <c r="P7" s="253" t="s">
        <v>135</v>
      </c>
    </row>
    <row r="8" spans="1:16" ht="20.100000000000001" customHeight="1" x14ac:dyDescent="0.2">
      <c r="A8" s="249">
        <v>1</v>
      </c>
      <c r="B8" s="254">
        <v>2</v>
      </c>
      <c r="C8" s="122">
        <v>3</v>
      </c>
      <c r="D8" s="122">
        <v>4</v>
      </c>
      <c r="E8" s="216">
        <v>5</v>
      </c>
      <c r="F8" s="255" t="s">
        <v>193</v>
      </c>
      <c r="G8" s="254">
        <v>7</v>
      </c>
      <c r="H8" s="122">
        <v>8</v>
      </c>
      <c r="I8" s="122">
        <v>9</v>
      </c>
      <c r="J8" s="216">
        <v>10</v>
      </c>
      <c r="K8" s="255" t="s">
        <v>275</v>
      </c>
      <c r="L8" s="254">
        <v>12</v>
      </c>
      <c r="M8" s="122">
        <v>13</v>
      </c>
      <c r="N8" s="122">
        <v>14</v>
      </c>
      <c r="O8" s="216">
        <v>15</v>
      </c>
      <c r="P8" s="255" t="s">
        <v>277</v>
      </c>
    </row>
    <row r="9" spans="1:16" ht="15" customHeight="1" x14ac:dyDescent="0.2">
      <c r="A9" s="250" t="s">
        <v>33</v>
      </c>
      <c r="B9" s="218">
        <f>G9+L9</f>
        <v>28402</v>
      </c>
      <c r="C9" s="72">
        <f>H9+M9</f>
        <v>43004</v>
      </c>
      <c r="D9" s="80">
        <f>I9+N9</f>
        <v>13635553.399999999</v>
      </c>
      <c r="E9" s="72">
        <f>J9+O9</f>
        <v>279564</v>
      </c>
      <c r="F9" s="219">
        <f>C9/B9</f>
        <v>1.5141187240335188</v>
      </c>
      <c r="G9" s="218">
        <v>11474</v>
      </c>
      <c r="H9" s="72">
        <v>16386</v>
      </c>
      <c r="I9" s="80">
        <v>6320563.2599999998</v>
      </c>
      <c r="J9" s="72">
        <v>122106</v>
      </c>
      <c r="K9" s="219">
        <f>H9/G9</f>
        <v>1.4280983092208472</v>
      </c>
      <c r="L9" s="218">
        <v>16928</v>
      </c>
      <c r="M9" s="72">
        <v>26618</v>
      </c>
      <c r="N9" s="80">
        <v>7314990.1399999997</v>
      </c>
      <c r="O9" s="72">
        <v>157458</v>
      </c>
      <c r="P9" s="219">
        <f>M9/L9</f>
        <v>1.5724243856332702</v>
      </c>
    </row>
    <row r="10" spans="1:16" ht="15" customHeight="1" x14ac:dyDescent="0.2">
      <c r="A10" s="250" t="s">
        <v>34</v>
      </c>
      <c r="B10" s="218">
        <f t="shared" ref="B10:B36" si="0">G10+L10</f>
        <v>30945</v>
      </c>
      <c r="C10" s="72">
        <f t="shared" ref="C10:C36" si="1">H10+M10</f>
        <v>45536</v>
      </c>
      <c r="D10" s="80">
        <f t="shared" ref="D10:D36" si="2">I10+N10</f>
        <v>14444827.030000001</v>
      </c>
      <c r="E10" s="72">
        <f t="shared" ref="E10:E36" si="3">J10+O10</f>
        <v>245968</v>
      </c>
      <c r="F10" s="219">
        <f t="shared" ref="F10:F36" si="4">C10/B10</f>
        <v>1.4715139764097593</v>
      </c>
      <c r="G10" s="218">
        <v>12514</v>
      </c>
      <c r="H10" s="72">
        <v>17337</v>
      </c>
      <c r="I10" s="80">
        <v>6432123.6100000003</v>
      </c>
      <c r="J10" s="72">
        <v>106312</v>
      </c>
      <c r="K10" s="219">
        <f t="shared" ref="K10:K37" si="5">H10/G10</f>
        <v>1.3854083426562249</v>
      </c>
      <c r="L10" s="218">
        <v>18431</v>
      </c>
      <c r="M10" s="72">
        <v>28199</v>
      </c>
      <c r="N10" s="80">
        <v>8012703.4199999999</v>
      </c>
      <c r="O10" s="72">
        <v>139656</v>
      </c>
      <c r="P10" s="219">
        <f t="shared" ref="P10:P37" si="6">M10/L10</f>
        <v>1.5299766697411969</v>
      </c>
    </row>
    <row r="11" spans="1:16" ht="15" customHeight="1" x14ac:dyDescent="0.2">
      <c r="A11" s="250" t="s">
        <v>35</v>
      </c>
      <c r="B11" s="218">
        <f t="shared" si="0"/>
        <v>45148</v>
      </c>
      <c r="C11" s="72">
        <f t="shared" si="1"/>
        <v>67677</v>
      </c>
      <c r="D11" s="80">
        <f t="shared" si="2"/>
        <v>22053740.509999998</v>
      </c>
      <c r="E11" s="72">
        <f t="shared" si="3"/>
        <v>342439</v>
      </c>
      <c r="F11" s="219">
        <f t="shared" si="4"/>
        <v>1.4990032781075573</v>
      </c>
      <c r="G11" s="218">
        <v>19297</v>
      </c>
      <c r="H11" s="72">
        <v>27422</v>
      </c>
      <c r="I11" s="80">
        <v>10515499.720000001</v>
      </c>
      <c r="J11" s="72">
        <v>153900</v>
      </c>
      <c r="K11" s="219">
        <f t="shared" si="5"/>
        <v>1.4210499041301756</v>
      </c>
      <c r="L11" s="218">
        <v>25851</v>
      </c>
      <c r="M11" s="72">
        <v>40255</v>
      </c>
      <c r="N11" s="80">
        <v>11538240.789999999</v>
      </c>
      <c r="O11" s="72">
        <v>188539</v>
      </c>
      <c r="P11" s="219">
        <f t="shared" si="6"/>
        <v>1.5571931453328691</v>
      </c>
    </row>
    <row r="12" spans="1:16" ht="15" customHeight="1" x14ac:dyDescent="0.2">
      <c r="A12" s="250" t="s">
        <v>36</v>
      </c>
      <c r="B12" s="218">
        <f t="shared" si="0"/>
        <v>21021</v>
      </c>
      <c r="C12" s="72">
        <f t="shared" si="1"/>
        <v>32794</v>
      </c>
      <c r="D12" s="80">
        <f t="shared" si="2"/>
        <v>9681764.8399999999</v>
      </c>
      <c r="E12" s="72">
        <f t="shared" si="3"/>
        <v>169762</v>
      </c>
      <c r="F12" s="219">
        <f t="shared" si="4"/>
        <v>1.5600589886304173</v>
      </c>
      <c r="G12" s="218">
        <v>9021</v>
      </c>
      <c r="H12" s="72">
        <v>13229</v>
      </c>
      <c r="I12" s="80">
        <v>4588474.21</v>
      </c>
      <c r="J12" s="72">
        <v>76992</v>
      </c>
      <c r="K12" s="219">
        <f t="shared" si="5"/>
        <v>1.4664671322469793</v>
      </c>
      <c r="L12" s="218">
        <v>12000</v>
      </c>
      <c r="M12" s="72">
        <v>19565</v>
      </c>
      <c r="N12" s="80">
        <v>5093290.63</v>
      </c>
      <c r="O12" s="72">
        <v>92770</v>
      </c>
      <c r="P12" s="219">
        <f t="shared" si="6"/>
        <v>1.6304166666666666</v>
      </c>
    </row>
    <row r="13" spans="1:16" ht="15" customHeight="1" x14ac:dyDescent="0.2">
      <c r="A13" s="250" t="s">
        <v>37</v>
      </c>
      <c r="B13" s="218">
        <f t="shared" si="0"/>
        <v>4182</v>
      </c>
      <c r="C13" s="72">
        <f t="shared" si="1"/>
        <v>6028</v>
      </c>
      <c r="D13" s="80">
        <f t="shared" si="2"/>
        <v>1849597.61</v>
      </c>
      <c r="E13" s="72">
        <f t="shared" si="3"/>
        <v>33999</v>
      </c>
      <c r="F13" s="219">
        <f t="shared" si="4"/>
        <v>1.4414155906264945</v>
      </c>
      <c r="G13" s="218">
        <v>1560</v>
      </c>
      <c r="H13" s="72">
        <v>2153</v>
      </c>
      <c r="I13" s="80">
        <v>719433.25</v>
      </c>
      <c r="J13" s="72">
        <v>13419</v>
      </c>
      <c r="K13" s="219">
        <f t="shared" si="5"/>
        <v>1.3801282051282051</v>
      </c>
      <c r="L13" s="218">
        <v>2622</v>
      </c>
      <c r="M13" s="72">
        <v>3875</v>
      </c>
      <c r="N13" s="80">
        <v>1130164.3600000001</v>
      </c>
      <c r="O13" s="72">
        <v>20580</v>
      </c>
      <c r="P13" s="219">
        <f t="shared" si="6"/>
        <v>1.4778794813119756</v>
      </c>
    </row>
    <row r="14" spans="1:16" ht="15" customHeight="1" x14ac:dyDescent="0.2">
      <c r="A14" s="250" t="s">
        <v>38</v>
      </c>
      <c r="B14" s="218">
        <f t="shared" si="0"/>
        <v>14161</v>
      </c>
      <c r="C14" s="72">
        <f t="shared" si="1"/>
        <v>21946</v>
      </c>
      <c r="D14" s="80">
        <f t="shared" si="2"/>
        <v>9154473.9299999997</v>
      </c>
      <c r="E14" s="72">
        <f t="shared" si="3"/>
        <v>147640</v>
      </c>
      <c r="F14" s="219">
        <f t="shared" si="4"/>
        <v>1.5497493114893015</v>
      </c>
      <c r="G14" s="218">
        <v>6293</v>
      </c>
      <c r="H14" s="72">
        <v>9424</v>
      </c>
      <c r="I14" s="80">
        <v>4409106.29</v>
      </c>
      <c r="J14" s="72">
        <v>67475</v>
      </c>
      <c r="K14" s="219">
        <f t="shared" si="5"/>
        <v>1.4975369458128078</v>
      </c>
      <c r="L14" s="218">
        <v>7868</v>
      </c>
      <c r="M14" s="72">
        <v>12522</v>
      </c>
      <c r="N14" s="80">
        <v>4745367.6399999997</v>
      </c>
      <c r="O14" s="72">
        <v>80165</v>
      </c>
      <c r="P14" s="219">
        <f t="shared" si="6"/>
        <v>1.5915099135739705</v>
      </c>
    </row>
    <row r="15" spans="1:16" ht="15" customHeight="1" x14ac:dyDescent="0.2">
      <c r="A15" s="250" t="s">
        <v>39</v>
      </c>
      <c r="B15" s="218">
        <f t="shared" si="0"/>
        <v>13515</v>
      </c>
      <c r="C15" s="72">
        <f t="shared" si="1"/>
        <v>21163</v>
      </c>
      <c r="D15" s="80">
        <f t="shared" si="2"/>
        <v>7102806.4199999999</v>
      </c>
      <c r="E15" s="72">
        <f t="shared" si="3"/>
        <v>122581</v>
      </c>
      <c r="F15" s="219">
        <f t="shared" si="4"/>
        <v>1.5658897521272661</v>
      </c>
      <c r="G15" s="218">
        <v>6067</v>
      </c>
      <c r="H15" s="72">
        <v>8958</v>
      </c>
      <c r="I15" s="80">
        <v>3470222.04</v>
      </c>
      <c r="J15" s="72">
        <v>57150</v>
      </c>
      <c r="K15" s="219">
        <f t="shared" si="5"/>
        <v>1.47651227954508</v>
      </c>
      <c r="L15" s="218">
        <v>7448</v>
      </c>
      <c r="M15" s="72">
        <v>12205</v>
      </c>
      <c r="N15" s="80">
        <v>3632584.38</v>
      </c>
      <c r="O15" s="72">
        <v>65431</v>
      </c>
      <c r="P15" s="219">
        <f t="shared" si="6"/>
        <v>1.6386949516648766</v>
      </c>
    </row>
    <row r="16" spans="1:16" ht="15" customHeight="1" x14ac:dyDescent="0.2">
      <c r="A16" s="250" t="s">
        <v>40</v>
      </c>
      <c r="B16" s="218">
        <f t="shared" si="0"/>
        <v>8074</v>
      </c>
      <c r="C16" s="72">
        <f t="shared" si="1"/>
        <v>11572</v>
      </c>
      <c r="D16" s="80">
        <f t="shared" si="2"/>
        <v>3909458.99</v>
      </c>
      <c r="E16" s="72">
        <f t="shared" si="3"/>
        <v>70464</v>
      </c>
      <c r="F16" s="219">
        <f t="shared" si="4"/>
        <v>1.4332425068119892</v>
      </c>
      <c r="G16" s="218">
        <v>3210</v>
      </c>
      <c r="H16" s="72">
        <v>4365</v>
      </c>
      <c r="I16" s="80">
        <v>1727149.1</v>
      </c>
      <c r="J16" s="72">
        <v>30227</v>
      </c>
      <c r="K16" s="219">
        <f t="shared" si="5"/>
        <v>1.3598130841121496</v>
      </c>
      <c r="L16" s="218">
        <v>4864</v>
      </c>
      <c r="M16" s="72">
        <v>7207</v>
      </c>
      <c r="N16" s="80">
        <v>2182309.89</v>
      </c>
      <c r="O16" s="72">
        <v>40237</v>
      </c>
      <c r="P16" s="219">
        <f t="shared" si="6"/>
        <v>1.481702302631579</v>
      </c>
    </row>
    <row r="17" spans="1:16" ht="15" customHeight="1" x14ac:dyDescent="0.2">
      <c r="A17" s="250" t="s">
        <v>41</v>
      </c>
      <c r="B17" s="218">
        <f t="shared" si="0"/>
        <v>9178</v>
      </c>
      <c r="C17" s="72">
        <f t="shared" si="1"/>
        <v>13872</v>
      </c>
      <c r="D17" s="80">
        <f t="shared" si="2"/>
        <v>4830405.66</v>
      </c>
      <c r="E17" s="72">
        <f t="shared" si="3"/>
        <v>90317</v>
      </c>
      <c r="F17" s="219">
        <f t="shared" si="4"/>
        <v>1.5114404009588145</v>
      </c>
      <c r="G17" s="218">
        <v>3486</v>
      </c>
      <c r="H17" s="72">
        <v>4993</v>
      </c>
      <c r="I17" s="80">
        <v>2073873.65</v>
      </c>
      <c r="J17" s="72">
        <v>37502</v>
      </c>
      <c r="K17" s="219">
        <f t="shared" si="5"/>
        <v>1.4323006310958117</v>
      </c>
      <c r="L17" s="218">
        <v>5692</v>
      </c>
      <c r="M17" s="72">
        <v>8879</v>
      </c>
      <c r="N17" s="80">
        <v>2756532.01</v>
      </c>
      <c r="O17" s="72">
        <v>52815</v>
      </c>
      <c r="P17" s="219">
        <f t="shared" si="6"/>
        <v>1.5599086437104708</v>
      </c>
    </row>
    <row r="18" spans="1:16" ht="15" customHeight="1" x14ac:dyDescent="0.2">
      <c r="A18" s="250" t="s">
        <v>42</v>
      </c>
      <c r="B18" s="218">
        <f t="shared" si="0"/>
        <v>9691</v>
      </c>
      <c r="C18" s="72">
        <f t="shared" si="1"/>
        <v>14712</v>
      </c>
      <c r="D18" s="80">
        <f t="shared" si="2"/>
        <v>4965608.34</v>
      </c>
      <c r="E18" s="72">
        <f t="shared" si="3"/>
        <v>90883</v>
      </c>
      <c r="F18" s="219">
        <f t="shared" si="4"/>
        <v>1.518109586214013</v>
      </c>
      <c r="G18" s="218">
        <v>4092</v>
      </c>
      <c r="H18" s="72">
        <v>5929</v>
      </c>
      <c r="I18" s="80">
        <v>2306671.04</v>
      </c>
      <c r="J18" s="72">
        <v>40749</v>
      </c>
      <c r="K18" s="219">
        <f t="shared" si="5"/>
        <v>1.4489247311827957</v>
      </c>
      <c r="L18" s="218">
        <v>5599</v>
      </c>
      <c r="M18" s="72">
        <v>8783</v>
      </c>
      <c r="N18" s="80">
        <v>2658937.2999999998</v>
      </c>
      <c r="O18" s="72">
        <v>50134</v>
      </c>
      <c r="P18" s="219">
        <f t="shared" si="6"/>
        <v>1.5686729773173782</v>
      </c>
    </row>
    <row r="19" spans="1:16" ht="15" customHeight="1" x14ac:dyDescent="0.2">
      <c r="A19" s="250" t="s">
        <v>43</v>
      </c>
      <c r="B19" s="218">
        <f t="shared" si="0"/>
        <v>7354</v>
      </c>
      <c r="C19" s="72">
        <f t="shared" si="1"/>
        <v>10605</v>
      </c>
      <c r="D19" s="80">
        <f t="shared" si="2"/>
        <v>3963954.97</v>
      </c>
      <c r="E19" s="72">
        <f t="shared" si="3"/>
        <v>71418</v>
      </c>
      <c r="F19" s="219">
        <f t="shared" si="4"/>
        <v>1.4420723415828121</v>
      </c>
      <c r="G19" s="218">
        <v>2964</v>
      </c>
      <c r="H19" s="72">
        <v>4134</v>
      </c>
      <c r="I19" s="80">
        <v>1729234.56</v>
      </c>
      <c r="J19" s="72">
        <v>30852</v>
      </c>
      <c r="K19" s="219">
        <f t="shared" si="5"/>
        <v>1.3947368421052631</v>
      </c>
      <c r="L19" s="218">
        <v>4390</v>
      </c>
      <c r="M19" s="72">
        <v>6471</v>
      </c>
      <c r="N19" s="80">
        <v>2234720.41</v>
      </c>
      <c r="O19" s="72">
        <v>40566</v>
      </c>
      <c r="P19" s="219">
        <f t="shared" si="6"/>
        <v>1.4740318906605923</v>
      </c>
    </row>
    <row r="20" spans="1:16" ht="15" customHeight="1" x14ac:dyDescent="0.2">
      <c r="A20" s="250" t="s">
        <v>44</v>
      </c>
      <c r="B20" s="218">
        <f t="shared" si="0"/>
        <v>21954</v>
      </c>
      <c r="C20" s="72">
        <f t="shared" si="1"/>
        <v>33653</v>
      </c>
      <c r="D20" s="80">
        <f t="shared" si="2"/>
        <v>12225989.17</v>
      </c>
      <c r="E20" s="72">
        <f t="shared" si="3"/>
        <v>220720</v>
      </c>
      <c r="F20" s="219">
        <f t="shared" si="4"/>
        <v>1.5328869454313565</v>
      </c>
      <c r="G20" s="218">
        <v>9820</v>
      </c>
      <c r="H20" s="72">
        <v>14481</v>
      </c>
      <c r="I20" s="80">
        <v>6101310.9000000004</v>
      </c>
      <c r="J20" s="72">
        <v>104543</v>
      </c>
      <c r="K20" s="219">
        <f t="shared" si="5"/>
        <v>1.474643584521385</v>
      </c>
      <c r="L20" s="218">
        <v>12134</v>
      </c>
      <c r="M20" s="72">
        <v>19172</v>
      </c>
      <c r="N20" s="80">
        <v>6124678.2699999996</v>
      </c>
      <c r="O20" s="72">
        <v>116177</v>
      </c>
      <c r="P20" s="219">
        <f t="shared" si="6"/>
        <v>1.5800230756551839</v>
      </c>
    </row>
    <row r="21" spans="1:16" ht="15" customHeight="1" x14ac:dyDescent="0.2">
      <c r="A21" s="250" t="s">
        <v>45</v>
      </c>
      <c r="B21" s="218">
        <f t="shared" si="0"/>
        <v>9294</v>
      </c>
      <c r="C21" s="72">
        <f t="shared" si="1"/>
        <v>13646</v>
      </c>
      <c r="D21" s="80">
        <f t="shared" si="2"/>
        <v>5097854.54</v>
      </c>
      <c r="E21" s="72">
        <f t="shared" si="3"/>
        <v>88869</v>
      </c>
      <c r="F21" s="219">
        <f t="shared" si="4"/>
        <v>1.4682590918872391</v>
      </c>
      <c r="G21" s="218">
        <v>4027</v>
      </c>
      <c r="H21" s="72">
        <v>5691</v>
      </c>
      <c r="I21" s="80">
        <v>2562121.16</v>
      </c>
      <c r="J21" s="72">
        <v>42833</v>
      </c>
      <c r="K21" s="219">
        <f t="shared" si="5"/>
        <v>1.4132108269183015</v>
      </c>
      <c r="L21" s="218">
        <v>5267</v>
      </c>
      <c r="M21" s="72">
        <v>7955</v>
      </c>
      <c r="N21" s="80">
        <v>2535733.38</v>
      </c>
      <c r="O21" s="72">
        <v>46036</v>
      </c>
      <c r="P21" s="219">
        <f t="shared" si="6"/>
        <v>1.5103474463641542</v>
      </c>
    </row>
    <row r="22" spans="1:16" ht="15" customHeight="1" x14ac:dyDescent="0.2">
      <c r="A22" s="250" t="s">
        <v>46</v>
      </c>
      <c r="B22" s="218">
        <f t="shared" si="0"/>
        <v>16713</v>
      </c>
      <c r="C22" s="72">
        <f t="shared" si="1"/>
        <v>24762</v>
      </c>
      <c r="D22" s="80">
        <f t="shared" si="2"/>
        <v>8105928.8300000001</v>
      </c>
      <c r="E22" s="72">
        <f t="shared" si="3"/>
        <v>148807</v>
      </c>
      <c r="F22" s="219">
        <f t="shared" si="4"/>
        <v>1.4816011488063183</v>
      </c>
      <c r="G22" s="218">
        <v>6799</v>
      </c>
      <c r="H22" s="72">
        <v>9682</v>
      </c>
      <c r="I22" s="80">
        <v>3644657.34</v>
      </c>
      <c r="J22" s="72">
        <v>65493</v>
      </c>
      <c r="K22" s="219">
        <f t="shared" si="5"/>
        <v>1.4240329460214738</v>
      </c>
      <c r="L22" s="218">
        <v>9914</v>
      </c>
      <c r="M22" s="72">
        <v>15080</v>
      </c>
      <c r="N22" s="80">
        <v>4461271.49</v>
      </c>
      <c r="O22" s="72">
        <v>83314</v>
      </c>
      <c r="P22" s="219">
        <f t="shared" si="6"/>
        <v>1.5210812991728868</v>
      </c>
    </row>
    <row r="23" spans="1:16" ht="15" customHeight="1" x14ac:dyDescent="0.2">
      <c r="A23" s="250" t="s">
        <v>47</v>
      </c>
      <c r="B23" s="218">
        <f t="shared" si="0"/>
        <v>82008</v>
      </c>
      <c r="C23" s="72">
        <f t="shared" si="1"/>
        <v>129984</v>
      </c>
      <c r="D23" s="80">
        <f t="shared" si="2"/>
        <v>39381192.630000003</v>
      </c>
      <c r="E23" s="72">
        <f t="shared" si="3"/>
        <v>663225</v>
      </c>
      <c r="F23" s="219">
        <f t="shared" si="4"/>
        <v>1.585016095990635</v>
      </c>
      <c r="G23" s="218">
        <v>35951</v>
      </c>
      <c r="H23" s="72">
        <v>53242</v>
      </c>
      <c r="I23" s="80">
        <v>18450850.460000001</v>
      </c>
      <c r="J23" s="72">
        <v>299707</v>
      </c>
      <c r="K23" s="219">
        <f t="shared" si="5"/>
        <v>1.4809601958220913</v>
      </c>
      <c r="L23" s="218">
        <v>46057</v>
      </c>
      <c r="M23" s="72">
        <v>76742</v>
      </c>
      <c r="N23" s="80">
        <v>20930342.170000002</v>
      </c>
      <c r="O23" s="72">
        <v>363518</v>
      </c>
      <c r="P23" s="219">
        <f t="shared" si="6"/>
        <v>1.6662396595522939</v>
      </c>
    </row>
    <row r="24" spans="1:16" ht="15" customHeight="1" x14ac:dyDescent="0.2">
      <c r="A24" s="250" t="s">
        <v>48</v>
      </c>
      <c r="B24" s="218">
        <f t="shared" si="0"/>
        <v>7226</v>
      </c>
      <c r="C24" s="72">
        <f t="shared" si="1"/>
        <v>10274</v>
      </c>
      <c r="D24" s="80">
        <f t="shared" si="2"/>
        <v>3432703.9000000004</v>
      </c>
      <c r="E24" s="72">
        <f t="shared" si="3"/>
        <v>60264</v>
      </c>
      <c r="F24" s="219">
        <f t="shared" si="4"/>
        <v>1.4218101300858013</v>
      </c>
      <c r="G24" s="218">
        <v>3135</v>
      </c>
      <c r="H24" s="72">
        <v>4260</v>
      </c>
      <c r="I24" s="80">
        <v>1601742.58</v>
      </c>
      <c r="J24" s="72">
        <v>27080</v>
      </c>
      <c r="K24" s="219">
        <f t="shared" si="5"/>
        <v>1.3588516746411483</v>
      </c>
      <c r="L24" s="218">
        <v>4091</v>
      </c>
      <c r="M24" s="72">
        <v>6014</v>
      </c>
      <c r="N24" s="80">
        <v>1830961.32</v>
      </c>
      <c r="O24" s="72">
        <v>33184</v>
      </c>
      <c r="P24" s="219">
        <f t="shared" si="6"/>
        <v>1.4700562209728674</v>
      </c>
    </row>
    <row r="25" spans="1:16" ht="15" customHeight="1" x14ac:dyDescent="0.2">
      <c r="A25" s="250" t="s">
        <v>49</v>
      </c>
      <c r="B25" s="218">
        <f t="shared" si="0"/>
        <v>20574</v>
      </c>
      <c r="C25" s="72">
        <f t="shared" si="1"/>
        <v>31482</v>
      </c>
      <c r="D25" s="80">
        <f t="shared" si="2"/>
        <v>9936532.1099999994</v>
      </c>
      <c r="E25" s="72">
        <f t="shared" si="3"/>
        <v>163200</v>
      </c>
      <c r="F25" s="219">
        <f t="shared" si="4"/>
        <v>1.5301837270341208</v>
      </c>
      <c r="G25" s="218">
        <v>9022</v>
      </c>
      <c r="H25" s="72">
        <v>12897</v>
      </c>
      <c r="I25" s="80">
        <v>4830075.59</v>
      </c>
      <c r="J25" s="72">
        <v>74286</v>
      </c>
      <c r="K25" s="219">
        <f t="shared" si="5"/>
        <v>1.4295056528485923</v>
      </c>
      <c r="L25" s="218">
        <v>11552</v>
      </c>
      <c r="M25" s="72">
        <v>18585</v>
      </c>
      <c r="N25" s="80">
        <v>5106456.5199999996</v>
      </c>
      <c r="O25" s="72">
        <v>88914</v>
      </c>
      <c r="P25" s="219">
        <f t="shared" si="6"/>
        <v>1.608812326869806</v>
      </c>
    </row>
    <row r="26" spans="1:16" ht="15" customHeight="1" x14ac:dyDescent="0.2">
      <c r="A26" s="250" t="s">
        <v>50</v>
      </c>
      <c r="B26" s="218">
        <f t="shared" si="0"/>
        <v>5886</v>
      </c>
      <c r="C26" s="72">
        <f t="shared" si="1"/>
        <v>8758</v>
      </c>
      <c r="D26" s="80">
        <f t="shared" si="2"/>
        <v>2783544.09</v>
      </c>
      <c r="E26" s="72">
        <f t="shared" si="3"/>
        <v>51742</v>
      </c>
      <c r="F26" s="219">
        <f t="shared" si="4"/>
        <v>1.4879374787631667</v>
      </c>
      <c r="G26" s="218">
        <v>2391</v>
      </c>
      <c r="H26" s="72">
        <v>3415</v>
      </c>
      <c r="I26" s="80">
        <v>1227942.3899999999</v>
      </c>
      <c r="J26" s="72">
        <v>22852</v>
      </c>
      <c r="K26" s="219">
        <f t="shared" si="5"/>
        <v>1.4282726892513593</v>
      </c>
      <c r="L26" s="218">
        <v>3495</v>
      </c>
      <c r="M26" s="72">
        <v>5343</v>
      </c>
      <c r="N26" s="80">
        <v>1555601.7</v>
      </c>
      <c r="O26" s="72">
        <v>28890</v>
      </c>
      <c r="P26" s="219">
        <f t="shared" si="6"/>
        <v>1.528755364806867</v>
      </c>
    </row>
    <row r="27" spans="1:16" ht="15" customHeight="1" x14ac:dyDescent="0.2">
      <c r="A27" s="250" t="s">
        <v>51</v>
      </c>
      <c r="B27" s="218">
        <f t="shared" si="0"/>
        <v>11582</v>
      </c>
      <c r="C27" s="72">
        <f t="shared" si="1"/>
        <v>17184</v>
      </c>
      <c r="D27" s="80">
        <f t="shared" si="2"/>
        <v>5334222.8800000008</v>
      </c>
      <c r="E27" s="72">
        <f t="shared" si="3"/>
        <v>94236</v>
      </c>
      <c r="F27" s="219">
        <f t="shared" si="4"/>
        <v>1.4836815748575376</v>
      </c>
      <c r="G27" s="218">
        <v>4716</v>
      </c>
      <c r="H27" s="72">
        <v>6574</v>
      </c>
      <c r="I27" s="80">
        <v>2318150.14</v>
      </c>
      <c r="J27" s="72">
        <v>40790</v>
      </c>
      <c r="K27" s="219">
        <f t="shared" si="5"/>
        <v>1.393977947413062</v>
      </c>
      <c r="L27" s="218">
        <v>6866</v>
      </c>
      <c r="M27" s="72">
        <v>10610</v>
      </c>
      <c r="N27" s="80">
        <v>3016072.74</v>
      </c>
      <c r="O27" s="72">
        <v>53446</v>
      </c>
      <c r="P27" s="219">
        <f t="shared" si="6"/>
        <v>1.5452956597727934</v>
      </c>
    </row>
    <row r="28" spans="1:16" ht="15" customHeight="1" x14ac:dyDescent="0.2">
      <c r="A28" s="250" t="s">
        <v>52</v>
      </c>
      <c r="B28" s="218">
        <f t="shared" si="0"/>
        <v>10557</v>
      </c>
      <c r="C28" s="72">
        <f t="shared" si="1"/>
        <v>16212</v>
      </c>
      <c r="D28" s="80">
        <f t="shared" si="2"/>
        <v>5006331.04</v>
      </c>
      <c r="E28" s="72">
        <f t="shared" si="3"/>
        <v>90388</v>
      </c>
      <c r="F28" s="219">
        <f t="shared" si="4"/>
        <v>1.5356635407786303</v>
      </c>
      <c r="G28" s="218">
        <v>4545</v>
      </c>
      <c r="H28" s="72">
        <v>6534</v>
      </c>
      <c r="I28" s="80">
        <v>2440294.17</v>
      </c>
      <c r="J28" s="72">
        <v>40377</v>
      </c>
      <c r="K28" s="219">
        <f t="shared" si="5"/>
        <v>1.4376237623762376</v>
      </c>
      <c r="L28" s="218">
        <v>6012</v>
      </c>
      <c r="M28" s="72">
        <v>9678</v>
      </c>
      <c r="N28" s="80">
        <v>2566036.87</v>
      </c>
      <c r="O28" s="72">
        <v>50011</v>
      </c>
      <c r="P28" s="219">
        <f t="shared" si="6"/>
        <v>1.6097804391217565</v>
      </c>
    </row>
    <row r="29" spans="1:16" ht="15" customHeight="1" x14ac:dyDescent="0.2">
      <c r="A29" s="250" t="s">
        <v>53</v>
      </c>
      <c r="B29" s="218">
        <f t="shared" si="0"/>
        <v>249839</v>
      </c>
      <c r="C29" s="72">
        <f t="shared" si="1"/>
        <v>375416</v>
      </c>
      <c r="D29" s="80">
        <f t="shared" si="2"/>
        <v>135805605.84999999</v>
      </c>
      <c r="E29" s="72">
        <f t="shared" si="3"/>
        <v>1804712</v>
      </c>
      <c r="F29" s="219">
        <f t="shared" si="4"/>
        <v>1.5026316948114586</v>
      </c>
      <c r="G29" s="218">
        <v>103634</v>
      </c>
      <c r="H29" s="72">
        <v>147162</v>
      </c>
      <c r="I29" s="80">
        <v>60869098.5</v>
      </c>
      <c r="J29" s="72">
        <v>790401</v>
      </c>
      <c r="K29" s="219">
        <f t="shared" si="5"/>
        <v>1.4200165968697531</v>
      </c>
      <c r="L29" s="218">
        <v>146205</v>
      </c>
      <c r="M29" s="72">
        <v>228254</v>
      </c>
      <c r="N29" s="80">
        <v>74936507.349999994</v>
      </c>
      <c r="O29" s="72">
        <v>1014311</v>
      </c>
      <c r="P29" s="219">
        <f t="shared" si="6"/>
        <v>1.5611914777196403</v>
      </c>
    </row>
    <row r="30" spans="1:16" ht="15" customHeight="1" x14ac:dyDescent="0.2">
      <c r="A30" s="250" t="s">
        <v>54</v>
      </c>
      <c r="B30" s="218">
        <f t="shared" si="0"/>
        <v>22177</v>
      </c>
      <c r="C30" s="72">
        <f t="shared" si="1"/>
        <v>33928</v>
      </c>
      <c r="D30" s="80">
        <f t="shared" si="2"/>
        <v>12614521.34</v>
      </c>
      <c r="E30" s="72">
        <f t="shared" si="3"/>
        <v>196499</v>
      </c>
      <c r="F30" s="219">
        <f t="shared" si="4"/>
        <v>1.5298732921495244</v>
      </c>
      <c r="G30" s="218">
        <v>9617</v>
      </c>
      <c r="H30" s="72">
        <v>13946</v>
      </c>
      <c r="I30" s="80">
        <v>6048272.4199999999</v>
      </c>
      <c r="J30" s="72">
        <v>87555</v>
      </c>
      <c r="K30" s="219">
        <f t="shared" si="5"/>
        <v>1.450140376416762</v>
      </c>
      <c r="L30" s="218">
        <v>12560</v>
      </c>
      <c r="M30" s="72">
        <v>19982</v>
      </c>
      <c r="N30" s="80">
        <v>6566248.9199999999</v>
      </c>
      <c r="O30" s="72">
        <v>108944</v>
      </c>
      <c r="P30" s="219">
        <f t="shared" si="6"/>
        <v>1.590923566878981</v>
      </c>
    </row>
    <row r="31" spans="1:16" ht="15" customHeight="1" x14ac:dyDescent="0.2">
      <c r="A31" s="250" t="s">
        <v>55</v>
      </c>
      <c r="B31" s="218">
        <f t="shared" si="0"/>
        <v>37839</v>
      </c>
      <c r="C31" s="72">
        <f t="shared" si="1"/>
        <v>59459</v>
      </c>
      <c r="D31" s="80">
        <f t="shared" si="2"/>
        <v>21849578.520000003</v>
      </c>
      <c r="E31" s="72">
        <f t="shared" si="3"/>
        <v>307278</v>
      </c>
      <c r="F31" s="219">
        <f t="shared" si="4"/>
        <v>1.5713681651206428</v>
      </c>
      <c r="G31" s="218">
        <v>18573</v>
      </c>
      <c r="H31" s="72">
        <v>28537</v>
      </c>
      <c r="I31" s="80">
        <v>12167304.310000001</v>
      </c>
      <c r="J31" s="72">
        <v>154403</v>
      </c>
      <c r="K31" s="219">
        <f t="shared" si="5"/>
        <v>1.5364776826576212</v>
      </c>
      <c r="L31" s="218">
        <v>19266</v>
      </c>
      <c r="M31" s="72">
        <v>30922</v>
      </c>
      <c r="N31" s="80">
        <v>9682274.2100000009</v>
      </c>
      <c r="O31" s="72">
        <v>152875</v>
      </c>
      <c r="P31" s="219">
        <f t="shared" si="6"/>
        <v>1.6050036333437143</v>
      </c>
    </row>
    <row r="32" spans="1:16" ht="15" customHeight="1" x14ac:dyDescent="0.2">
      <c r="A32" s="250" t="s">
        <v>56</v>
      </c>
      <c r="B32" s="218">
        <f t="shared" si="0"/>
        <v>8619</v>
      </c>
      <c r="C32" s="72">
        <f t="shared" si="1"/>
        <v>12067</v>
      </c>
      <c r="D32" s="80">
        <f t="shared" si="2"/>
        <v>3838205.93</v>
      </c>
      <c r="E32" s="72">
        <f t="shared" si="3"/>
        <v>65816</v>
      </c>
      <c r="F32" s="219">
        <f t="shared" si="4"/>
        <v>1.4000464090961828</v>
      </c>
      <c r="G32" s="218">
        <v>3395</v>
      </c>
      <c r="H32" s="72">
        <v>4505</v>
      </c>
      <c r="I32" s="80">
        <v>1717870.27</v>
      </c>
      <c r="J32" s="72">
        <v>28498</v>
      </c>
      <c r="K32" s="219">
        <f t="shared" si="5"/>
        <v>1.3269513991163475</v>
      </c>
      <c r="L32" s="218">
        <v>5224</v>
      </c>
      <c r="M32" s="72">
        <v>7562</v>
      </c>
      <c r="N32" s="80">
        <v>2120335.66</v>
      </c>
      <c r="O32" s="72">
        <v>37318</v>
      </c>
      <c r="P32" s="219">
        <f t="shared" si="6"/>
        <v>1.4475497702909648</v>
      </c>
    </row>
    <row r="33" spans="1:16" ht="15" customHeight="1" x14ac:dyDescent="0.2">
      <c r="A33" s="250" t="s">
        <v>57</v>
      </c>
      <c r="B33" s="218">
        <f t="shared" si="0"/>
        <v>6031</v>
      </c>
      <c r="C33" s="72">
        <f t="shared" si="1"/>
        <v>8556</v>
      </c>
      <c r="D33" s="80">
        <f t="shared" si="2"/>
        <v>3052288.94</v>
      </c>
      <c r="E33" s="72">
        <f t="shared" si="3"/>
        <v>54800</v>
      </c>
      <c r="F33" s="219">
        <f t="shared" si="4"/>
        <v>1.4186702039462775</v>
      </c>
      <c r="G33" s="218">
        <v>2655</v>
      </c>
      <c r="H33" s="72">
        <v>3610</v>
      </c>
      <c r="I33" s="80">
        <v>1458680.88</v>
      </c>
      <c r="J33" s="72">
        <v>25641</v>
      </c>
      <c r="K33" s="219">
        <f t="shared" si="5"/>
        <v>1.35969868173258</v>
      </c>
      <c r="L33" s="218">
        <v>3376</v>
      </c>
      <c r="M33" s="72">
        <v>4946</v>
      </c>
      <c r="N33" s="80">
        <v>1593608.06</v>
      </c>
      <c r="O33" s="72">
        <v>29159</v>
      </c>
      <c r="P33" s="219">
        <f t="shared" si="6"/>
        <v>1.4650473933649288</v>
      </c>
    </row>
    <row r="34" spans="1:16" ht="15" customHeight="1" x14ac:dyDescent="0.2">
      <c r="A34" s="250" t="s">
        <v>58</v>
      </c>
      <c r="B34" s="218">
        <f t="shared" si="0"/>
        <v>14369</v>
      </c>
      <c r="C34" s="72">
        <f t="shared" si="1"/>
        <v>21046</v>
      </c>
      <c r="D34" s="80">
        <f t="shared" si="2"/>
        <v>6536777.9299999997</v>
      </c>
      <c r="E34" s="72">
        <f t="shared" si="3"/>
        <v>124935</v>
      </c>
      <c r="F34" s="219">
        <f t="shared" si="4"/>
        <v>1.4646809102929919</v>
      </c>
      <c r="G34" s="218">
        <v>5664</v>
      </c>
      <c r="H34" s="72">
        <v>7903</v>
      </c>
      <c r="I34" s="80">
        <v>2834125.91</v>
      </c>
      <c r="J34" s="72">
        <v>54451</v>
      </c>
      <c r="K34" s="219">
        <f t="shared" si="5"/>
        <v>1.3953036723163841</v>
      </c>
      <c r="L34" s="218">
        <v>8705</v>
      </c>
      <c r="M34" s="72">
        <v>13143</v>
      </c>
      <c r="N34" s="80">
        <v>3702652.02</v>
      </c>
      <c r="O34" s="72">
        <v>70484</v>
      </c>
      <c r="P34" s="219">
        <f t="shared" si="6"/>
        <v>1.509821941412981</v>
      </c>
    </row>
    <row r="35" spans="1:16" ht="15" customHeight="1" x14ac:dyDescent="0.2">
      <c r="A35" s="250" t="s">
        <v>59</v>
      </c>
      <c r="B35" s="218">
        <f t="shared" si="0"/>
        <v>12140</v>
      </c>
      <c r="C35" s="72">
        <f t="shared" si="1"/>
        <v>17419</v>
      </c>
      <c r="D35" s="80">
        <f t="shared" si="2"/>
        <v>5065118.96</v>
      </c>
      <c r="E35" s="72">
        <f t="shared" si="3"/>
        <v>84172</v>
      </c>
      <c r="F35" s="219">
        <f t="shared" si="4"/>
        <v>1.434843492586491</v>
      </c>
      <c r="G35" s="218">
        <v>5383</v>
      </c>
      <c r="H35" s="72">
        <v>7389</v>
      </c>
      <c r="I35" s="80">
        <v>2516522.4500000002</v>
      </c>
      <c r="J35" s="72">
        <v>39762</v>
      </c>
      <c r="K35" s="219">
        <f t="shared" si="5"/>
        <v>1.3726546535389188</v>
      </c>
      <c r="L35" s="218">
        <v>6757</v>
      </c>
      <c r="M35" s="72">
        <v>10030</v>
      </c>
      <c r="N35" s="80">
        <v>2548596.5099999998</v>
      </c>
      <c r="O35" s="72">
        <v>44410</v>
      </c>
      <c r="P35" s="219">
        <f t="shared" si="6"/>
        <v>1.4843865620837651</v>
      </c>
    </row>
    <row r="36" spans="1:16" ht="15" customHeight="1" x14ac:dyDescent="0.2">
      <c r="A36" s="250" t="s">
        <v>60</v>
      </c>
      <c r="B36" s="218">
        <f t="shared" si="0"/>
        <v>11105</v>
      </c>
      <c r="C36" s="72">
        <f t="shared" si="1"/>
        <v>16696</v>
      </c>
      <c r="D36" s="80">
        <f t="shared" si="2"/>
        <v>5065284.51</v>
      </c>
      <c r="E36" s="72">
        <f t="shared" si="3"/>
        <v>89386</v>
      </c>
      <c r="F36" s="219">
        <f t="shared" si="4"/>
        <v>1.5034669067987394</v>
      </c>
      <c r="G36" s="218">
        <v>5131</v>
      </c>
      <c r="H36" s="72">
        <v>7443</v>
      </c>
      <c r="I36" s="80">
        <v>2519591.9900000002</v>
      </c>
      <c r="J36" s="72">
        <v>41854</v>
      </c>
      <c r="K36" s="219">
        <f t="shared" si="5"/>
        <v>1.4505944260378094</v>
      </c>
      <c r="L36" s="218">
        <v>5974</v>
      </c>
      <c r="M36" s="72">
        <v>9253</v>
      </c>
      <c r="N36" s="80">
        <v>2545692.52</v>
      </c>
      <c r="O36" s="72">
        <v>47532</v>
      </c>
      <c r="P36" s="219">
        <f t="shared" si="6"/>
        <v>1.548878473384667</v>
      </c>
    </row>
    <row r="37" spans="1:16" ht="20.100000000000001" customHeight="1" x14ac:dyDescent="0.2">
      <c r="A37" s="251" t="s">
        <v>5</v>
      </c>
      <c r="B37" s="220">
        <f>SUM(B9:B36)</f>
        <v>739584</v>
      </c>
      <c r="C37" s="120">
        <f>SUM(C9:C36)</f>
        <v>1119451</v>
      </c>
      <c r="D37" s="132">
        <f>SUM(D9:D36)</f>
        <v>380723872.86999995</v>
      </c>
      <c r="E37" s="120">
        <f>SUM(E9:E36)</f>
        <v>5974084</v>
      </c>
      <c r="F37" s="221">
        <f>C37/B37</f>
        <v>1.5136225229318103</v>
      </c>
      <c r="G37" s="220">
        <f>SUM(G9:G36)</f>
        <v>314436</v>
      </c>
      <c r="H37" s="120">
        <f>SUM(H9:H36)</f>
        <v>451601</v>
      </c>
      <c r="I37" s="132">
        <f>SUM(I9:I36)</f>
        <v>177600962.19</v>
      </c>
      <c r="J37" s="120">
        <f>SUM(J9:J36)</f>
        <v>2677210</v>
      </c>
      <c r="K37" s="221">
        <f t="shared" si="5"/>
        <v>1.436225495808368</v>
      </c>
      <c r="L37" s="220">
        <f>SUM(L9:L36)</f>
        <v>425148</v>
      </c>
      <c r="M37" s="120">
        <f>SUM(M9:M36)</f>
        <v>667850</v>
      </c>
      <c r="N37" s="132">
        <f>SUM(N9:N36)</f>
        <v>203122910.67999998</v>
      </c>
      <c r="O37" s="120">
        <f>SUM(O9:O36)</f>
        <v>3296874</v>
      </c>
      <c r="P37" s="221">
        <f t="shared" si="6"/>
        <v>1.5708647341631621</v>
      </c>
    </row>
    <row r="38" spans="1:16" s="82" customFormat="1" ht="9.9499999999999993" customHeight="1" x14ac:dyDescent="0.2">
      <c r="A38" s="278"/>
      <c r="B38" s="184"/>
      <c r="C38" s="184"/>
      <c r="D38" s="276"/>
      <c r="E38" s="184"/>
      <c r="F38" s="277"/>
      <c r="G38" s="184"/>
      <c r="H38" s="184"/>
      <c r="I38" s="276"/>
      <c r="J38" s="184"/>
      <c r="K38" s="277"/>
      <c r="L38" s="184"/>
      <c r="M38" s="184"/>
      <c r="N38" s="276"/>
      <c r="O38" s="184"/>
      <c r="P38" s="277"/>
    </row>
    <row r="39" spans="1:16" ht="54.95" customHeight="1" x14ac:dyDescent="0.2">
      <c r="A39" s="387" t="s">
        <v>361</v>
      </c>
      <c r="B39" s="387"/>
      <c r="C39" s="387"/>
      <c r="D39" s="387"/>
      <c r="E39" s="387"/>
      <c r="F39" s="387"/>
      <c r="G39" s="387"/>
      <c r="H39" s="387"/>
      <c r="I39" s="387"/>
      <c r="J39" s="387"/>
      <c r="K39" s="387"/>
      <c r="L39" s="387"/>
      <c r="M39" s="387"/>
      <c r="N39" s="387"/>
      <c r="O39" s="387"/>
      <c r="P39" s="387"/>
    </row>
  </sheetData>
  <mergeCells count="7">
    <mergeCell ref="A39:P39"/>
    <mergeCell ref="L6:P6"/>
    <mergeCell ref="A3:F3"/>
    <mergeCell ref="A6:A7"/>
    <mergeCell ref="B6:F6"/>
    <mergeCell ref="G6:K6"/>
    <mergeCell ref="A4:K4"/>
  </mergeCells>
  <phoneticPr fontId="0" type="noConversion"/>
  <hyperlinks>
    <hyperlink ref="A1" location="Съдържание!Print_Area" display="към съдържанието" xr:uid="{00000000-0004-0000-1200-000000000000}"/>
  </hyperlinks>
  <printOptions horizontalCentered="1"/>
  <pageMargins left="0.39370078740157483" right="0.39370078740157483" top="0.59055118110236227" bottom="0.39370078740157483" header="0" footer="0"/>
  <pageSetup paperSize="9"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pageSetUpPr fitToPage="1"/>
  </sheetPr>
  <dimension ref="A1:P42"/>
  <sheetViews>
    <sheetView zoomScale="77" zoomScaleNormal="77" zoomScaleSheetLayoutView="100" workbookViewId="0">
      <selection activeCell="S32" sqref="S32"/>
    </sheetView>
  </sheetViews>
  <sheetFormatPr defaultRowHeight="12.75" x14ac:dyDescent="0.2"/>
  <cols>
    <col min="1" max="1" width="18.7109375" customWidth="1"/>
    <col min="2" max="2" width="10.7109375" customWidth="1"/>
    <col min="3" max="3" width="12.7109375" customWidth="1"/>
    <col min="4" max="4" width="18.7109375" customWidth="1"/>
    <col min="5" max="5" width="12.7109375" customWidth="1"/>
    <col min="6" max="6" width="10.7109375" style="12" customWidth="1"/>
    <col min="7" max="7" width="10.7109375" customWidth="1"/>
    <col min="8" max="8" width="12.7109375" customWidth="1"/>
    <col min="9" max="9" width="18.7109375" customWidth="1"/>
    <col min="10" max="10" width="12.7109375" customWidth="1"/>
    <col min="11" max="12" width="10.7109375" customWidth="1"/>
    <col min="13" max="13" width="12.7109375" customWidth="1"/>
    <col min="14" max="14" width="18.7109375" customWidth="1"/>
    <col min="15" max="15" width="12.7109375" customWidth="1"/>
    <col min="16" max="16" width="10.7109375" customWidth="1"/>
  </cols>
  <sheetData>
    <row r="1" spans="1:16" s="5" customFormat="1" ht="15" customHeight="1" x14ac:dyDescent="0.2">
      <c r="A1" s="159" t="s">
        <v>64</v>
      </c>
      <c r="B1" s="74"/>
      <c r="C1" s="74"/>
      <c r="D1" s="90"/>
      <c r="E1" s="90"/>
      <c r="F1" s="90"/>
    </row>
    <row r="2" spans="1:16" s="5" customFormat="1" ht="15" customHeight="1" x14ac:dyDescent="0.2">
      <c r="A2" s="159"/>
      <c r="B2" s="260"/>
      <c r="C2" s="260"/>
      <c r="D2" s="90"/>
      <c r="E2" s="90"/>
      <c r="F2" s="90"/>
    </row>
    <row r="3" spans="1:16" s="5" customFormat="1" ht="17.100000000000001" customHeight="1" x14ac:dyDescent="0.2">
      <c r="A3" s="371" t="s">
        <v>290</v>
      </c>
      <c r="B3" s="371"/>
      <c r="C3" s="371"/>
      <c r="D3" s="371"/>
      <c r="E3" s="371"/>
      <c r="F3" s="371"/>
    </row>
    <row r="4" spans="1:16" ht="30" customHeight="1" x14ac:dyDescent="0.2">
      <c r="A4" s="354" t="s">
        <v>362</v>
      </c>
      <c r="B4" s="354"/>
      <c r="C4" s="354"/>
      <c r="D4" s="354"/>
      <c r="E4" s="354"/>
      <c r="F4" s="354"/>
      <c r="G4" s="354"/>
      <c r="H4" s="354"/>
      <c r="I4" s="354"/>
      <c r="J4" s="354"/>
      <c r="K4" s="354"/>
    </row>
    <row r="5" spans="1:16" ht="15" customHeight="1" x14ac:dyDescent="0.2">
      <c r="A5" s="74"/>
      <c r="B5" s="74"/>
      <c r="C5" s="74"/>
      <c r="D5" s="74"/>
      <c r="E5" s="74"/>
      <c r="F5" s="74"/>
    </row>
    <row r="6" spans="1:16" s="97" customFormat="1" ht="15" customHeight="1" x14ac:dyDescent="0.2">
      <c r="A6" s="390" t="s">
        <v>288</v>
      </c>
      <c r="B6" s="367" t="s">
        <v>5</v>
      </c>
      <c r="C6" s="368"/>
      <c r="D6" s="368"/>
      <c r="E6" s="368"/>
      <c r="F6" s="369"/>
      <c r="G6" s="367" t="s">
        <v>273</v>
      </c>
      <c r="H6" s="368"/>
      <c r="I6" s="368"/>
      <c r="J6" s="368"/>
      <c r="K6" s="369"/>
      <c r="L6" s="367" t="s">
        <v>274</v>
      </c>
      <c r="M6" s="368"/>
      <c r="N6" s="368"/>
      <c r="O6" s="368"/>
      <c r="P6" s="369"/>
    </row>
    <row r="7" spans="1:16" ht="60" customHeight="1" x14ac:dyDescent="0.2">
      <c r="A7" s="391"/>
      <c r="B7" s="141" t="s">
        <v>233</v>
      </c>
      <c r="C7" s="141" t="s">
        <v>229</v>
      </c>
      <c r="D7" s="140" t="s">
        <v>216</v>
      </c>
      <c r="E7" s="142" t="s">
        <v>66</v>
      </c>
      <c r="F7" s="142" t="s">
        <v>135</v>
      </c>
      <c r="G7" s="252" t="s">
        <v>234</v>
      </c>
      <c r="H7" s="141" t="s">
        <v>227</v>
      </c>
      <c r="I7" s="140" t="s">
        <v>213</v>
      </c>
      <c r="J7" s="142" t="s">
        <v>66</v>
      </c>
      <c r="K7" s="253" t="s">
        <v>135</v>
      </c>
      <c r="L7" s="252" t="s">
        <v>234</v>
      </c>
      <c r="M7" s="141" t="s">
        <v>227</v>
      </c>
      <c r="N7" s="140" t="s">
        <v>213</v>
      </c>
      <c r="O7" s="142" t="s">
        <v>66</v>
      </c>
      <c r="P7" s="253" t="s">
        <v>135</v>
      </c>
    </row>
    <row r="8" spans="1:16" ht="15" customHeight="1" x14ac:dyDescent="0.2">
      <c r="A8" s="249">
        <v>1</v>
      </c>
      <c r="B8" s="122">
        <v>2</v>
      </c>
      <c r="C8" s="122">
        <v>3</v>
      </c>
      <c r="D8" s="122">
        <v>4</v>
      </c>
      <c r="E8" s="123">
        <v>5</v>
      </c>
      <c r="F8" s="123" t="s">
        <v>193</v>
      </c>
      <c r="G8" s="254">
        <v>7</v>
      </c>
      <c r="H8" s="122">
        <v>8</v>
      </c>
      <c r="I8" s="122">
        <v>9</v>
      </c>
      <c r="J8" s="216">
        <v>10</v>
      </c>
      <c r="K8" s="255" t="s">
        <v>275</v>
      </c>
      <c r="L8" s="254">
        <v>12</v>
      </c>
      <c r="M8" s="122">
        <v>13</v>
      </c>
      <c r="N8" s="122">
        <v>14</v>
      </c>
      <c r="O8" s="216">
        <v>15</v>
      </c>
      <c r="P8" s="255" t="s">
        <v>277</v>
      </c>
    </row>
    <row r="9" spans="1:16" ht="15" customHeight="1" x14ac:dyDescent="0.2">
      <c r="A9" s="250" t="s">
        <v>33</v>
      </c>
      <c r="B9" s="72">
        <f t="shared" ref="B9:B36" si="0">G9+L9</f>
        <v>7636</v>
      </c>
      <c r="C9" s="72">
        <f t="shared" ref="C9:C36" si="1">H9+M9</f>
        <v>14923</v>
      </c>
      <c r="D9" s="80">
        <f t="shared" ref="D9:D36" si="2">I9+N9</f>
        <v>8798977</v>
      </c>
      <c r="E9" s="72">
        <f t="shared" ref="E9:E36" si="3">J9+O9</f>
        <v>189812</v>
      </c>
      <c r="F9" s="93">
        <f>C9/B9</f>
        <v>1.9542954426401258</v>
      </c>
      <c r="G9" s="218">
        <v>3199</v>
      </c>
      <c r="H9" s="72">
        <v>6229</v>
      </c>
      <c r="I9" s="80">
        <v>4080314.38</v>
      </c>
      <c r="J9" s="72">
        <v>81451</v>
      </c>
      <c r="K9" s="219">
        <f>H9/G9</f>
        <v>1.9471709909346671</v>
      </c>
      <c r="L9" s="218">
        <v>4437</v>
      </c>
      <c r="M9" s="72">
        <v>8694</v>
      </c>
      <c r="N9" s="80">
        <v>4718662.62</v>
      </c>
      <c r="O9" s="72">
        <v>108361</v>
      </c>
      <c r="P9" s="219">
        <f>M9/L9</f>
        <v>1.9594320486815415</v>
      </c>
    </row>
    <row r="10" spans="1:16" ht="15" customHeight="1" x14ac:dyDescent="0.2">
      <c r="A10" s="250" t="s">
        <v>34</v>
      </c>
      <c r="B10" s="72">
        <f t="shared" si="0"/>
        <v>8304</v>
      </c>
      <c r="C10" s="72">
        <f t="shared" si="1"/>
        <v>14103</v>
      </c>
      <c r="D10" s="80">
        <f t="shared" si="2"/>
        <v>9194741.75</v>
      </c>
      <c r="E10" s="72">
        <f t="shared" si="3"/>
        <v>163992</v>
      </c>
      <c r="F10" s="93">
        <f t="shared" ref="F10:F37" si="4">C10/B10</f>
        <v>1.6983381502890174</v>
      </c>
      <c r="G10" s="218">
        <v>3269</v>
      </c>
      <c r="H10" s="72">
        <v>5714</v>
      </c>
      <c r="I10" s="80">
        <v>4039073.99</v>
      </c>
      <c r="J10" s="72">
        <v>70138</v>
      </c>
      <c r="K10" s="219">
        <f t="shared" ref="K10:K37" si="5">H10/G10</f>
        <v>1.7479351483634138</v>
      </c>
      <c r="L10" s="218">
        <v>5035</v>
      </c>
      <c r="M10" s="72">
        <v>8389</v>
      </c>
      <c r="N10" s="80">
        <v>5155667.76</v>
      </c>
      <c r="O10" s="72">
        <v>93854</v>
      </c>
      <c r="P10" s="219">
        <f t="shared" ref="P10:P37" si="6">M10/L10</f>
        <v>1.6661370407149951</v>
      </c>
    </row>
    <row r="11" spans="1:16" ht="15" customHeight="1" x14ac:dyDescent="0.2">
      <c r="A11" s="250" t="s">
        <v>35</v>
      </c>
      <c r="B11" s="72">
        <f t="shared" si="0"/>
        <v>10967</v>
      </c>
      <c r="C11" s="72">
        <f t="shared" si="1"/>
        <v>19772</v>
      </c>
      <c r="D11" s="80">
        <f t="shared" si="2"/>
        <v>14847367.789999999</v>
      </c>
      <c r="E11" s="72">
        <f t="shared" si="3"/>
        <v>245278</v>
      </c>
      <c r="F11" s="93">
        <f t="shared" si="4"/>
        <v>1.8028631348591229</v>
      </c>
      <c r="G11" s="218">
        <v>4667</v>
      </c>
      <c r="H11" s="72">
        <v>8440</v>
      </c>
      <c r="I11" s="80">
        <v>6873594.5199999996</v>
      </c>
      <c r="J11" s="72">
        <v>108450</v>
      </c>
      <c r="K11" s="219">
        <f t="shared" si="5"/>
        <v>1.8084422541247054</v>
      </c>
      <c r="L11" s="218">
        <v>6300</v>
      </c>
      <c r="M11" s="72">
        <v>11332</v>
      </c>
      <c r="N11" s="80">
        <v>7973773.2699999996</v>
      </c>
      <c r="O11" s="72">
        <v>136828</v>
      </c>
      <c r="P11" s="219">
        <f t="shared" si="6"/>
        <v>1.7987301587301587</v>
      </c>
    </row>
    <row r="12" spans="1:16" ht="15" customHeight="1" x14ac:dyDescent="0.2">
      <c r="A12" s="250" t="s">
        <v>36</v>
      </c>
      <c r="B12" s="72">
        <f t="shared" si="0"/>
        <v>4673</v>
      </c>
      <c r="C12" s="72">
        <f t="shared" si="1"/>
        <v>8432</v>
      </c>
      <c r="D12" s="80">
        <f t="shared" si="2"/>
        <v>5735492.5299999993</v>
      </c>
      <c r="E12" s="72">
        <f t="shared" si="3"/>
        <v>104862</v>
      </c>
      <c r="F12" s="93">
        <f t="shared" si="4"/>
        <v>1.8044083030173337</v>
      </c>
      <c r="G12" s="218">
        <v>2030</v>
      </c>
      <c r="H12" s="72">
        <v>3747</v>
      </c>
      <c r="I12" s="80">
        <v>2783761.55</v>
      </c>
      <c r="J12" s="72">
        <v>48984</v>
      </c>
      <c r="K12" s="219">
        <f t="shared" si="5"/>
        <v>1.8458128078817735</v>
      </c>
      <c r="L12" s="218">
        <v>2643</v>
      </c>
      <c r="M12" s="72">
        <v>4685</v>
      </c>
      <c r="N12" s="80">
        <v>2951730.98</v>
      </c>
      <c r="O12" s="72">
        <v>55878</v>
      </c>
      <c r="P12" s="219">
        <f t="shared" si="6"/>
        <v>1.7726068861142641</v>
      </c>
    </row>
    <row r="13" spans="1:16" ht="15" customHeight="1" x14ac:dyDescent="0.2">
      <c r="A13" s="250" t="s">
        <v>37</v>
      </c>
      <c r="B13" s="72">
        <f t="shared" si="0"/>
        <v>909</v>
      </c>
      <c r="C13" s="72">
        <f t="shared" si="1"/>
        <v>1734</v>
      </c>
      <c r="D13" s="80">
        <f t="shared" si="2"/>
        <v>1267275.56</v>
      </c>
      <c r="E13" s="72">
        <f t="shared" si="3"/>
        <v>24469</v>
      </c>
      <c r="F13" s="93">
        <f t="shared" si="4"/>
        <v>1.9075907590759076</v>
      </c>
      <c r="G13" s="218">
        <v>361</v>
      </c>
      <c r="H13" s="72">
        <v>705</v>
      </c>
      <c r="I13" s="80">
        <v>546984.4</v>
      </c>
      <c r="J13" s="72">
        <v>10625</v>
      </c>
      <c r="K13" s="219">
        <f t="shared" si="5"/>
        <v>1.9529085872576177</v>
      </c>
      <c r="L13" s="218">
        <v>548</v>
      </c>
      <c r="M13" s="72">
        <v>1029</v>
      </c>
      <c r="N13" s="80">
        <v>720291.16</v>
      </c>
      <c r="O13" s="72">
        <v>13844</v>
      </c>
      <c r="P13" s="219">
        <f t="shared" si="6"/>
        <v>1.8777372262773722</v>
      </c>
    </row>
    <row r="14" spans="1:16" ht="15" customHeight="1" x14ac:dyDescent="0.2">
      <c r="A14" s="250" t="s">
        <v>38</v>
      </c>
      <c r="B14" s="72">
        <f t="shared" si="0"/>
        <v>3564</v>
      </c>
      <c r="C14" s="72">
        <f t="shared" si="1"/>
        <v>6567</v>
      </c>
      <c r="D14" s="80">
        <f t="shared" si="2"/>
        <v>5295089.24</v>
      </c>
      <c r="E14" s="72">
        <f t="shared" si="3"/>
        <v>89910</v>
      </c>
      <c r="F14" s="93">
        <f t="shared" si="4"/>
        <v>1.8425925925925926</v>
      </c>
      <c r="G14" s="218">
        <v>1587</v>
      </c>
      <c r="H14" s="72">
        <v>2962</v>
      </c>
      <c r="I14" s="80">
        <v>2535877.91</v>
      </c>
      <c r="J14" s="72">
        <v>41933</v>
      </c>
      <c r="K14" s="219">
        <f t="shared" si="5"/>
        <v>1.8664146187775676</v>
      </c>
      <c r="L14" s="218">
        <v>1977</v>
      </c>
      <c r="M14" s="72">
        <v>3605</v>
      </c>
      <c r="N14" s="80">
        <v>2759211.33</v>
      </c>
      <c r="O14" s="72">
        <v>47977</v>
      </c>
      <c r="P14" s="219">
        <f t="shared" si="6"/>
        <v>1.8234699038947901</v>
      </c>
    </row>
    <row r="15" spans="1:16" ht="15" customHeight="1" x14ac:dyDescent="0.2">
      <c r="A15" s="250" t="s">
        <v>39</v>
      </c>
      <c r="B15" s="72">
        <f t="shared" si="0"/>
        <v>4444</v>
      </c>
      <c r="C15" s="72">
        <f t="shared" si="1"/>
        <v>9167</v>
      </c>
      <c r="D15" s="80">
        <f t="shared" si="2"/>
        <v>6561027.6099999994</v>
      </c>
      <c r="E15" s="72">
        <f t="shared" si="3"/>
        <v>115582</v>
      </c>
      <c r="F15" s="93">
        <f t="shared" si="4"/>
        <v>2.062781278127813</v>
      </c>
      <c r="G15" s="218">
        <v>2040</v>
      </c>
      <c r="H15" s="72">
        <v>4247</v>
      </c>
      <c r="I15" s="80">
        <v>3315371.61</v>
      </c>
      <c r="J15" s="72">
        <v>55995</v>
      </c>
      <c r="K15" s="219">
        <f t="shared" si="5"/>
        <v>2.0818627450980394</v>
      </c>
      <c r="L15" s="218">
        <v>2404</v>
      </c>
      <c r="M15" s="72">
        <v>4920</v>
      </c>
      <c r="N15" s="80">
        <v>3245656</v>
      </c>
      <c r="O15" s="72">
        <v>59587</v>
      </c>
      <c r="P15" s="219">
        <f t="shared" si="6"/>
        <v>2.0465890183028286</v>
      </c>
    </row>
    <row r="16" spans="1:16" ht="15" customHeight="1" x14ac:dyDescent="0.2">
      <c r="A16" s="250" t="s">
        <v>40</v>
      </c>
      <c r="B16" s="72">
        <f t="shared" si="0"/>
        <v>1471</v>
      </c>
      <c r="C16" s="72">
        <f t="shared" si="1"/>
        <v>2756</v>
      </c>
      <c r="D16" s="80">
        <f t="shared" si="2"/>
        <v>2105031.54</v>
      </c>
      <c r="E16" s="72">
        <f t="shared" si="3"/>
        <v>39204</v>
      </c>
      <c r="F16" s="93">
        <f t="shared" si="4"/>
        <v>1.8735554044867437</v>
      </c>
      <c r="G16" s="218">
        <v>623</v>
      </c>
      <c r="H16" s="72">
        <v>1212</v>
      </c>
      <c r="I16" s="80">
        <v>926167.99</v>
      </c>
      <c r="J16" s="72">
        <v>17609</v>
      </c>
      <c r="K16" s="219">
        <f t="shared" si="5"/>
        <v>1.9454253611556982</v>
      </c>
      <c r="L16" s="218">
        <v>848</v>
      </c>
      <c r="M16" s="72">
        <v>1544</v>
      </c>
      <c r="N16" s="80">
        <v>1178863.55</v>
      </c>
      <c r="O16" s="72">
        <v>21595</v>
      </c>
      <c r="P16" s="219">
        <f t="shared" si="6"/>
        <v>1.820754716981132</v>
      </c>
    </row>
    <row r="17" spans="1:16" ht="15" customHeight="1" x14ac:dyDescent="0.2">
      <c r="A17" s="250" t="s">
        <v>41</v>
      </c>
      <c r="B17" s="72">
        <f t="shared" si="0"/>
        <v>2790</v>
      </c>
      <c r="C17" s="72">
        <f t="shared" si="1"/>
        <v>5181</v>
      </c>
      <c r="D17" s="80">
        <f t="shared" si="2"/>
        <v>3273089.31</v>
      </c>
      <c r="E17" s="72">
        <f t="shared" si="3"/>
        <v>64632</v>
      </c>
      <c r="F17" s="93">
        <f t="shared" si="4"/>
        <v>1.8569892473118279</v>
      </c>
      <c r="G17" s="218">
        <v>1082</v>
      </c>
      <c r="H17" s="72">
        <v>2051</v>
      </c>
      <c r="I17" s="80">
        <v>1404163.74</v>
      </c>
      <c r="J17" s="72">
        <v>26689</v>
      </c>
      <c r="K17" s="219">
        <f t="shared" si="5"/>
        <v>1.8955637707948243</v>
      </c>
      <c r="L17" s="218">
        <v>1708</v>
      </c>
      <c r="M17" s="72">
        <v>3130</v>
      </c>
      <c r="N17" s="80">
        <v>1868925.57</v>
      </c>
      <c r="O17" s="72">
        <v>37943</v>
      </c>
      <c r="P17" s="219">
        <f t="shared" si="6"/>
        <v>1.8325526932084308</v>
      </c>
    </row>
    <row r="18" spans="1:16" ht="15" customHeight="1" x14ac:dyDescent="0.2">
      <c r="A18" s="250" t="s">
        <v>42</v>
      </c>
      <c r="B18" s="72">
        <f t="shared" si="0"/>
        <v>2473</v>
      </c>
      <c r="C18" s="72">
        <f t="shared" si="1"/>
        <v>4728</v>
      </c>
      <c r="D18" s="80">
        <f t="shared" si="2"/>
        <v>3362827.01</v>
      </c>
      <c r="E18" s="72">
        <f t="shared" si="3"/>
        <v>61431</v>
      </c>
      <c r="F18" s="93">
        <f t="shared" si="4"/>
        <v>1.9118479579458147</v>
      </c>
      <c r="G18" s="218">
        <v>1082</v>
      </c>
      <c r="H18" s="72">
        <v>2081</v>
      </c>
      <c r="I18" s="80">
        <v>1587455.51</v>
      </c>
      <c r="J18" s="72">
        <v>27962</v>
      </c>
      <c r="K18" s="219">
        <f t="shared" si="5"/>
        <v>1.9232902033271719</v>
      </c>
      <c r="L18" s="218">
        <v>1391</v>
      </c>
      <c r="M18" s="72">
        <v>2647</v>
      </c>
      <c r="N18" s="80">
        <v>1775371.5</v>
      </c>
      <c r="O18" s="72">
        <v>33469</v>
      </c>
      <c r="P18" s="219">
        <f t="shared" si="6"/>
        <v>1.9029475197699497</v>
      </c>
    </row>
    <row r="19" spans="1:16" ht="15" customHeight="1" x14ac:dyDescent="0.2">
      <c r="A19" s="250" t="s">
        <v>43</v>
      </c>
      <c r="B19" s="72">
        <f t="shared" si="0"/>
        <v>1989</v>
      </c>
      <c r="C19" s="72">
        <f t="shared" si="1"/>
        <v>4410</v>
      </c>
      <c r="D19" s="80">
        <f t="shared" si="2"/>
        <v>3447422.12</v>
      </c>
      <c r="E19" s="72">
        <f t="shared" si="3"/>
        <v>65668</v>
      </c>
      <c r="F19" s="93">
        <f t="shared" si="4"/>
        <v>2.2171945701357467</v>
      </c>
      <c r="G19" s="218">
        <v>883</v>
      </c>
      <c r="H19" s="72">
        <v>1953</v>
      </c>
      <c r="I19" s="80">
        <v>1600672.72</v>
      </c>
      <c r="J19" s="72">
        <v>29296</v>
      </c>
      <c r="K19" s="219">
        <f t="shared" si="5"/>
        <v>2.2117780294450737</v>
      </c>
      <c r="L19" s="218">
        <v>1106</v>
      </c>
      <c r="M19" s="72">
        <v>2457</v>
      </c>
      <c r="N19" s="80">
        <v>1846749.4</v>
      </c>
      <c r="O19" s="72">
        <v>36372</v>
      </c>
      <c r="P19" s="219">
        <f t="shared" si="6"/>
        <v>2.221518987341772</v>
      </c>
    </row>
    <row r="20" spans="1:16" ht="15" customHeight="1" x14ac:dyDescent="0.2">
      <c r="A20" s="250" t="s">
        <v>44</v>
      </c>
      <c r="B20" s="72">
        <f t="shared" si="0"/>
        <v>6499</v>
      </c>
      <c r="C20" s="72">
        <f t="shared" si="1"/>
        <v>12202</v>
      </c>
      <c r="D20" s="80">
        <f t="shared" si="2"/>
        <v>8492954.5199999996</v>
      </c>
      <c r="E20" s="72">
        <f t="shared" si="3"/>
        <v>158255</v>
      </c>
      <c r="F20" s="93">
        <f t="shared" si="4"/>
        <v>1.8775196184028311</v>
      </c>
      <c r="G20" s="218">
        <v>2960</v>
      </c>
      <c r="H20" s="72">
        <v>5608</v>
      </c>
      <c r="I20" s="80">
        <v>4228259.2</v>
      </c>
      <c r="J20" s="72">
        <v>74857</v>
      </c>
      <c r="K20" s="219">
        <f t="shared" si="5"/>
        <v>1.8945945945945946</v>
      </c>
      <c r="L20" s="218">
        <v>3539</v>
      </c>
      <c r="M20" s="72">
        <v>6594</v>
      </c>
      <c r="N20" s="80">
        <v>4264695.32</v>
      </c>
      <c r="O20" s="72">
        <v>83398</v>
      </c>
      <c r="P20" s="219">
        <f t="shared" si="6"/>
        <v>1.8632382028821701</v>
      </c>
    </row>
    <row r="21" spans="1:16" ht="15" customHeight="1" x14ac:dyDescent="0.2">
      <c r="A21" s="250" t="s">
        <v>45</v>
      </c>
      <c r="B21" s="72">
        <f t="shared" si="0"/>
        <v>3342</v>
      </c>
      <c r="C21" s="72">
        <f t="shared" si="1"/>
        <v>7919</v>
      </c>
      <c r="D21" s="80">
        <f t="shared" si="2"/>
        <v>5940129.1600000001</v>
      </c>
      <c r="E21" s="72">
        <f t="shared" si="3"/>
        <v>109305</v>
      </c>
      <c r="F21" s="93">
        <f t="shared" si="4"/>
        <v>2.3695391980849791</v>
      </c>
      <c r="G21" s="218">
        <v>1600</v>
      </c>
      <c r="H21" s="72">
        <v>3907</v>
      </c>
      <c r="I21" s="80">
        <v>3111298.2</v>
      </c>
      <c r="J21" s="72">
        <v>55287</v>
      </c>
      <c r="K21" s="219">
        <f t="shared" si="5"/>
        <v>2.441875</v>
      </c>
      <c r="L21" s="218">
        <v>1742</v>
      </c>
      <c r="M21" s="72">
        <v>4012</v>
      </c>
      <c r="N21" s="80">
        <v>2828830.96</v>
      </c>
      <c r="O21" s="72">
        <v>54018</v>
      </c>
      <c r="P21" s="219">
        <f t="shared" si="6"/>
        <v>2.3030998851894373</v>
      </c>
    </row>
    <row r="22" spans="1:16" ht="15" customHeight="1" x14ac:dyDescent="0.2">
      <c r="A22" s="250" t="s">
        <v>46</v>
      </c>
      <c r="B22" s="72">
        <f t="shared" si="0"/>
        <v>3940</v>
      </c>
      <c r="C22" s="72">
        <f t="shared" si="1"/>
        <v>7538</v>
      </c>
      <c r="D22" s="80">
        <f t="shared" si="2"/>
        <v>5350777.6199999992</v>
      </c>
      <c r="E22" s="72">
        <f t="shared" si="3"/>
        <v>99258</v>
      </c>
      <c r="F22" s="93">
        <f t="shared" si="4"/>
        <v>1.9131979695431471</v>
      </c>
      <c r="G22" s="218">
        <v>1631</v>
      </c>
      <c r="H22" s="72">
        <v>3288</v>
      </c>
      <c r="I22" s="80">
        <v>2448932.2799999998</v>
      </c>
      <c r="J22" s="72">
        <v>45654</v>
      </c>
      <c r="K22" s="219">
        <f t="shared" si="5"/>
        <v>2.0159411404046597</v>
      </c>
      <c r="L22" s="218">
        <v>2309</v>
      </c>
      <c r="M22" s="72">
        <v>4250</v>
      </c>
      <c r="N22" s="80">
        <v>2901845.34</v>
      </c>
      <c r="O22" s="72">
        <v>53604</v>
      </c>
      <c r="P22" s="219">
        <f t="shared" si="6"/>
        <v>1.8406236466002599</v>
      </c>
    </row>
    <row r="23" spans="1:16" ht="15" customHeight="1" x14ac:dyDescent="0.2">
      <c r="A23" s="250" t="s">
        <v>47</v>
      </c>
      <c r="B23" s="72">
        <f t="shared" si="0"/>
        <v>18081</v>
      </c>
      <c r="C23" s="72">
        <f t="shared" si="1"/>
        <v>31636</v>
      </c>
      <c r="D23" s="80">
        <f t="shared" si="2"/>
        <v>21410551.199999999</v>
      </c>
      <c r="E23" s="72">
        <f t="shared" si="3"/>
        <v>369603</v>
      </c>
      <c r="F23" s="93">
        <f t="shared" si="4"/>
        <v>1.7496819866157844</v>
      </c>
      <c r="G23" s="218">
        <v>7349</v>
      </c>
      <c r="H23" s="72">
        <v>12722</v>
      </c>
      <c r="I23" s="80">
        <v>9122410.0999999996</v>
      </c>
      <c r="J23" s="72">
        <v>154692</v>
      </c>
      <c r="K23" s="219">
        <f t="shared" si="5"/>
        <v>1.7311198802558172</v>
      </c>
      <c r="L23" s="218">
        <v>10732</v>
      </c>
      <c r="M23" s="72">
        <v>18914</v>
      </c>
      <c r="N23" s="80">
        <v>12288141.1</v>
      </c>
      <c r="O23" s="72">
        <v>214911</v>
      </c>
      <c r="P23" s="219">
        <f t="shared" si="6"/>
        <v>1.7623928438315319</v>
      </c>
    </row>
    <row r="24" spans="1:16" ht="15" customHeight="1" x14ac:dyDescent="0.2">
      <c r="A24" s="250" t="s">
        <v>48</v>
      </c>
      <c r="B24" s="72">
        <f t="shared" si="0"/>
        <v>1818</v>
      </c>
      <c r="C24" s="72">
        <f t="shared" si="1"/>
        <v>3736</v>
      </c>
      <c r="D24" s="80">
        <f t="shared" si="2"/>
        <v>2769692.4299999997</v>
      </c>
      <c r="E24" s="72">
        <f t="shared" si="3"/>
        <v>51048</v>
      </c>
      <c r="F24" s="93">
        <f t="shared" si="4"/>
        <v>2.0550055005500552</v>
      </c>
      <c r="G24" s="218">
        <v>816</v>
      </c>
      <c r="H24" s="72">
        <v>1711</v>
      </c>
      <c r="I24" s="80">
        <v>1353504.69</v>
      </c>
      <c r="J24" s="72">
        <v>23958</v>
      </c>
      <c r="K24" s="219">
        <f t="shared" si="5"/>
        <v>2.096813725490196</v>
      </c>
      <c r="L24" s="218">
        <v>1002</v>
      </c>
      <c r="M24" s="72">
        <v>2025</v>
      </c>
      <c r="N24" s="80">
        <v>1416187.74</v>
      </c>
      <c r="O24" s="72">
        <v>27090</v>
      </c>
      <c r="P24" s="219">
        <f t="shared" si="6"/>
        <v>2.0209580838323356</v>
      </c>
    </row>
    <row r="25" spans="1:16" ht="15" customHeight="1" x14ac:dyDescent="0.2">
      <c r="A25" s="250" t="s">
        <v>49</v>
      </c>
      <c r="B25" s="72">
        <f t="shared" si="0"/>
        <v>5183</v>
      </c>
      <c r="C25" s="72">
        <f t="shared" si="1"/>
        <v>9627</v>
      </c>
      <c r="D25" s="80">
        <f t="shared" si="2"/>
        <v>6624847.7400000002</v>
      </c>
      <c r="E25" s="72">
        <f t="shared" si="3"/>
        <v>113541</v>
      </c>
      <c r="F25" s="93">
        <f t="shared" si="4"/>
        <v>1.8574184835037624</v>
      </c>
      <c r="G25" s="218">
        <v>2163</v>
      </c>
      <c r="H25" s="72">
        <v>3980</v>
      </c>
      <c r="I25" s="80">
        <v>2981339.95</v>
      </c>
      <c r="J25" s="72">
        <v>48871</v>
      </c>
      <c r="K25" s="219">
        <f t="shared" si="5"/>
        <v>1.8400369856680536</v>
      </c>
      <c r="L25" s="218">
        <v>3020</v>
      </c>
      <c r="M25" s="72">
        <v>5647</v>
      </c>
      <c r="N25" s="80">
        <v>3643507.79</v>
      </c>
      <c r="O25" s="72">
        <v>64670</v>
      </c>
      <c r="P25" s="219">
        <f t="shared" si="6"/>
        <v>1.8698675496688741</v>
      </c>
    </row>
    <row r="26" spans="1:16" ht="15" customHeight="1" x14ac:dyDescent="0.2">
      <c r="A26" s="250" t="s">
        <v>50</v>
      </c>
      <c r="B26" s="72">
        <f t="shared" si="0"/>
        <v>1488</v>
      </c>
      <c r="C26" s="72">
        <f t="shared" si="1"/>
        <v>2881</v>
      </c>
      <c r="D26" s="80">
        <f t="shared" si="2"/>
        <v>1933127.27</v>
      </c>
      <c r="E26" s="72">
        <f t="shared" si="3"/>
        <v>36962</v>
      </c>
      <c r="F26" s="93">
        <f t="shared" si="4"/>
        <v>1.9361559139784945</v>
      </c>
      <c r="G26" s="218">
        <v>611</v>
      </c>
      <c r="H26" s="72">
        <v>1242</v>
      </c>
      <c r="I26" s="80">
        <v>868054.56</v>
      </c>
      <c r="J26" s="72">
        <v>16715</v>
      </c>
      <c r="K26" s="219">
        <f t="shared" si="5"/>
        <v>2.0327332242225857</v>
      </c>
      <c r="L26" s="218">
        <v>877</v>
      </c>
      <c r="M26" s="72">
        <v>1639</v>
      </c>
      <c r="N26" s="80">
        <v>1065072.71</v>
      </c>
      <c r="O26" s="72">
        <v>20247</v>
      </c>
      <c r="P26" s="219">
        <f t="shared" si="6"/>
        <v>1.8688711516533638</v>
      </c>
    </row>
    <row r="27" spans="1:16" ht="15" customHeight="1" x14ac:dyDescent="0.2">
      <c r="A27" s="250" t="s">
        <v>51</v>
      </c>
      <c r="B27" s="72">
        <f t="shared" si="0"/>
        <v>2646</v>
      </c>
      <c r="C27" s="72">
        <f t="shared" si="1"/>
        <v>4882</v>
      </c>
      <c r="D27" s="80">
        <f t="shared" si="2"/>
        <v>3328069.04</v>
      </c>
      <c r="E27" s="72">
        <f t="shared" si="3"/>
        <v>61152</v>
      </c>
      <c r="F27" s="93">
        <f t="shared" si="4"/>
        <v>1.8450491307634165</v>
      </c>
      <c r="G27" s="218">
        <v>1066</v>
      </c>
      <c r="H27" s="72">
        <v>2013</v>
      </c>
      <c r="I27" s="80">
        <v>1449607.01</v>
      </c>
      <c r="J27" s="72">
        <v>26227</v>
      </c>
      <c r="K27" s="219">
        <f t="shared" si="5"/>
        <v>1.8883677298311445</v>
      </c>
      <c r="L27" s="218">
        <v>1580</v>
      </c>
      <c r="M27" s="72">
        <v>2869</v>
      </c>
      <c r="N27" s="80">
        <v>1878462.03</v>
      </c>
      <c r="O27" s="72">
        <v>34925</v>
      </c>
      <c r="P27" s="219">
        <f t="shared" si="6"/>
        <v>1.8158227848101265</v>
      </c>
    </row>
    <row r="28" spans="1:16" ht="15" customHeight="1" x14ac:dyDescent="0.2">
      <c r="A28" s="250" t="s">
        <v>52</v>
      </c>
      <c r="B28" s="72">
        <f t="shared" si="0"/>
        <v>2555</v>
      </c>
      <c r="C28" s="72">
        <f t="shared" si="1"/>
        <v>4427</v>
      </c>
      <c r="D28" s="80">
        <f t="shared" si="2"/>
        <v>2751926.37</v>
      </c>
      <c r="E28" s="72">
        <f t="shared" si="3"/>
        <v>51129</v>
      </c>
      <c r="F28" s="93">
        <f t="shared" si="4"/>
        <v>1.7326810176125245</v>
      </c>
      <c r="G28" s="218">
        <v>1165</v>
      </c>
      <c r="H28" s="72">
        <v>2074</v>
      </c>
      <c r="I28" s="80">
        <v>1416401.09</v>
      </c>
      <c r="J28" s="72">
        <v>24442</v>
      </c>
      <c r="K28" s="219">
        <f t="shared" si="5"/>
        <v>1.7802575107296137</v>
      </c>
      <c r="L28" s="218">
        <v>1390</v>
      </c>
      <c r="M28" s="72">
        <v>2353</v>
      </c>
      <c r="N28" s="80">
        <v>1335525.28</v>
      </c>
      <c r="O28" s="72">
        <v>26687</v>
      </c>
      <c r="P28" s="219">
        <f t="shared" si="6"/>
        <v>1.6928057553956835</v>
      </c>
    </row>
    <row r="29" spans="1:16" ht="15" customHeight="1" x14ac:dyDescent="0.2">
      <c r="A29" s="250" t="s">
        <v>53</v>
      </c>
      <c r="B29" s="72">
        <f t="shared" si="0"/>
        <v>56948</v>
      </c>
      <c r="C29" s="72">
        <f t="shared" si="1"/>
        <v>104047</v>
      </c>
      <c r="D29" s="80">
        <f t="shared" si="2"/>
        <v>87912183.650000006</v>
      </c>
      <c r="E29" s="72">
        <f t="shared" si="3"/>
        <v>1256511</v>
      </c>
      <c r="F29" s="93">
        <f t="shared" si="4"/>
        <v>1.8270527498770808</v>
      </c>
      <c r="G29" s="218">
        <v>22649</v>
      </c>
      <c r="H29" s="72">
        <v>42117</v>
      </c>
      <c r="I29" s="80">
        <v>37282189.369999997</v>
      </c>
      <c r="J29" s="72">
        <v>535888</v>
      </c>
      <c r="K29" s="219">
        <f t="shared" si="5"/>
        <v>1.859552298114707</v>
      </c>
      <c r="L29" s="218">
        <v>34299</v>
      </c>
      <c r="M29" s="72">
        <v>61930</v>
      </c>
      <c r="N29" s="80">
        <v>50629994.280000001</v>
      </c>
      <c r="O29" s="72">
        <v>720623</v>
      </c>
      <c r="P29" s="219">
        <f t="shared" si="6"/>
        <v>1.8055919997667571</v>
      </c>
    </row>
    <row r="30" spans="1:16" ht="15" customHeight="1" x14ac:dyDescent="0.2">
      <c r="A30" s="250" t="s">
        <v>54</v>
      </c>
      <c r="B30" s="72">
        <f t="shared" si="0"/>
        <v>5914</v>
      </c>
      <c r="C30" s="72">
        <f t="shared" si="1"/>
        <v>10927</v>
      </c>
      <c r="D30" s="80">
        <f t="shared" si="2"/>
        <v>8736703.2199999988</v>
      </c>
      <c r="E30" s="72">
        <f t="shared" si="3"/>
        <v>141640</v>
      </c>
      <c r="F30" s="93">
        <f t="shared" si="4"/>
        <v>1.8476496449103821</v>
      </c>
      <c r="G30" s="218">
        <v>2545</v>
      </c>
      <c r="H30" s="72">
        <v>4718</v>
      </c>
      <c r="I30" s="80">
        <v>4117547.8</v>
      </c>
      <c r="J30" s="72">
        <v>62466</v>
      </c>
      <c r="K30" s="219">
        <f t="shared" si="5"/>
        <v>1.8538310412573673</v>
      </c>
      <c r="L30" s="218">
        <v>3369</v>
      </c>
      <c r="M30" s="72">
        <v>6209</v>
      </c>
      <c r="N30" s="80">
        <v>4619155.42</v>
      </c>
      <c r="O30" s="72">
        <v>79174</v>
      </c>
      <c r="P30" s="219">
        <f t="shared" si="6"/>
        <v>1.8429801127931136</v>
      </c>
    </row>
    <row r="31" spans="1:16" ht="15" customHeight="1" x14ac:dyDescent="0.2">
      <c r="A31" s="250" t="s">
        <v>55</v>
      </c>
      <c r="B31" s="72">
        <f t="shared" si="0"/>
        <v>9017</v>
      </c>
      <c r="C31" s="72">
        <f t="shared" si="1"/>
        <v>16166</v>
      </c>
      <c r="D31" s="80">
        <f t="shared" si="2"/>
        <v>13298857.859999999</v>
      </c>
      <c r="E31" s="72">
        <f t="shared" si="3"/>
        <v>193908</v>
      </c>
      <c r="F31" s="93">
        <f t="shared" si="4"/>
        <v>1.792835754685594</v>
      </c>
      <c r="G31" s="218">
        <v>4119</v>
      </c>
      <c r="H31" s="72">
        <v>7385</v>
      </c>
      <c r="I31" s="80">
        <v>6870190.2999999998</v>
      </c>
      <c r="J31" s="72">
        <v>90664</v>
      </c>
      <c r="K31" s="219">
        <f t="shared" si="5"/>
        <v>1.7929109007040545</v>
      </c>
      <c r="L31" s="218">
        <v>4898</v>
      </c>
      <c r="M31" s="72">
        <v>8781</v>
      </c>
      <c r="N31" s="80">
        <v>6428667.5599999996</v>
      </c>
      <c r="O31" s="72">
        <v>103244</v>
      </c>
      <c r="P31" s="219">
        <f t="shared" si="6"/>
        <v>1.7927725602286648</v>
      </c>
    </row>
    <row r="32" spans="1:16" ht="15" customHeight="1" x14ac:dyDescent="0.2">
      <c r="A32" s="250" t="s">
        <v>56</v>
      </c>
      <c r="B32" s="72">
        <f t="shared" si="0"/>
        <v>2018</v>
      </c>
      <c r="C32" s="72">
        <f t="shared" si="1"/>
        <v>3879</v>
      </c>
      <c r="D32" s="80">
        <f t="shared" si="2"/>
        <v>2823719.34</v>
      </c>
      <c r="E32" s="72">
        <f t="shared" si="3"/>
        <v>52414</v>
      </c>
      <c r="F32" s="93">
        <f t="shared" si="4"/>
        <v>1.9222001982160555</v>
      </c>
      <c r="G32" s="218">
        <v>851</v>
      </c>
      <c r="H32" s="72">
        <v>1640</v>
      </c>
      <c r="I32" s="80">
        <v>1272386.28</v>
      </c>
      <c r="J32" s="72">
        <v>22740</v>
      </c>
      <c r="K32" s="219">
        <f t="shared" si="5"/>
        <v>1.927144535840188</v>
      </c>
      <c r="L32" s="218">
        <v>1167</v>
      </c>
      <c r="M32" s="72">
        <v>2239</v>
      </c>
      <c r="N32" s="80">
        <v>1551333.06</v>
      </c>
      <c r="O32" s="72">
        <v>29674</v>
      </c>
      <c r="P32" s="219">
        <f t="shared" si="6"/>
        <v>1.9185946872322193</v>
      </c>
    </row>
    <row r="33" spans="1:16" ht="15" customHeight="1" x14ac:dyDescent="0.2">
      <c r="A33" s="250" t="s">
        <v>57</v>
      </c>
      <c r="B33" s="72">
        <f t="shared" si="0"/>
        <v>1575</v>
      </c>
      <c r="C33" s="72">
        <f t="shared" si="1"/>
        <v>3047</v>
      </c>
      <c r="D33" s="80">
        <f t="shared" si="2"/>
        <v>2300898.0099999998</v>
      </c>
      <c r="E33" s="72">
        <f t="shared" si="3"/>
        <v>43757</v>
      </c>
      <c r="F33" s="93">
        <f t="shared" si="4"/>
        <v>1.9346031746031747</v>
      </c>
      <c r="G33" s="218">
        <v>721</v>
      </c>
      <c r="H33" s="72">
        <v>1436</v>
      </c>
      <c r="I33" s="80">
        <v>1181919.98</v>
      </c>
      <c r="J33" s="72">
        <v>21728</v>
      </c>
      <c r="K33" s="219">
        <f t="shared" si="5"/>
        <v>1.9916782246879334</v>
      </c>
      <c r="L33" s="218">
        <v>854</v>
      </c>
      <c r="M33" s="72">
        <v>1611</v>
      </c>
      <c r="N33" s="80">
        <v>1118978.03</v>
      </c>
      <c r="O33" s="72">
        <v>22029</v>
      </c>
      <c r="P33" s="219">
        <f t="shared" si="6"/>
        <v>1.8864168618266979</v>
      </c>
    </row>
    <row r="34" spans="1:16" ht="15" customHeight="1" x14ac:dyDescent="0.2">
      <c r="A34" s="250" t="s">
        <v>58</v>
      </c>
      <c r="B34" s="72">
        <f t="shared" si="0"/>
        <v>2995</v>
      </c>
      <c r="C34" s="72">
        <f t="shared" si="1"/>
        <v>5439</v>
      </c>
      <c r="D34" s="80">
        <f t="shared" si="2"/>
        <v>3628028.54</v>
      </c>
      <c r="E34" s="72">
        <f t="shared" si="3"/>
        <v>71024</v>
      </c>
      <c r="F34" s="93">
        <f t="shared" si="4"/>
        <v>1.8160267111853088</v>
      </c>
      <c r="G34" s="218">
        <v>1144</v>
      </c>
      <c r="H34" s="72">
        <v>2133</v>
      </c>
      <c r="I34" s="80">
        <v>1459715.75</v>
      </c>
      <c r="J34" s="72">
        <v>29346</v>
      </c>
      <c r="K34" s="219">
        <f t="shared" si="5"/>
        <v>1.8645104895104896</v>
      </c>
      <c r="L34" s="218">
        <v>1851</v>
      </c>
      <c r="M34" s="72">
        <v>3306</v>
      </c>
      <c r="N34" s="80">
        <v>2168312.79</v>
      </c>
      <c r="O34" s="72">
        <v>41678</v>
      </c>
      <c r="P34" s="219">
        <f t="shared" si="6"/>
        <v>1.7860615883306321</v>
      </c>
    </row>
    <row r="35" spans="1:16" ht="15" customHeight="1" x14ac:dyDescent="0.2">
      <c r="A35" s="250" t="s">
        <v>59</v>
      </c>
      <c r="B35" s="72">
        <f t="shared" si="0"/>
        <v>2750</v>
      </c>
      <c r="C35" s="72">
        <f t="shared" si="1"/>
        <v>5172</v>
      </c>
      <c r="D35" s="80">
        <f t="shared" si="2"/>
        <v>3596158.6799999997</v>
      </c>
      <c r="E35" s="72">
        <f t="shared" si="3"/>
        <v>63977</v>
      </c>
      <c r="F35" s="93">
        <f t="shared" si="4"/>
        <v>1.8807272727272728</v>
      </c>
      <c r="G35" s="218">
        <v>1202</v>
      </c>
      <c r="H35" s="72">
        <v>2235</v>
      </c>
      <c r="I35" s="80">
        <v>1666246.21</v>
      </c>
      <c r="J35" s="72">
        <v>28256</v>
      </c>
      <c r="K35" s="219">
        <f t="shared" si="5"/>
        <v>1.8594009983361064</v>
      </c>
      <c r="L35" s="218">
        <v>1548</v>
      </c>
      <c r="M35" s="72">
        <v>2937</v>
      </c>
      <c r="N35" s="80">
        <v>1929912.47</v>
      </c>
      <c r="O35" s="72">
        <v>35721</v>
      </c>
      <c r="P35" s="219">
        <f t="shared" si="6"/>
        <v>1.8972868217054264</v>
      </c>
    </row>
    <row r="36" spans="1:16" ht="15" customHeight="1" x14ac:dyDescent="0.2">
      <c r="A36" s="250" t="s">
        <v>60</v>
      </c>
      <c r="B36" s="72">
        <f t="shared" si="0"/>
        <v>2563</v>
      </c>
      <c r="C36" s="72">
        <f t="shared" si="1"/>
        <v>4953</v>
      </c>
      <c r="D36" s="80">
        <f t="shared" si="2"/>
        <v>3419901.1900000004</v>
      </c>
      <c r="E36" s="72">
        <f t="shared" si="3"/>
        <v>61099</v>
      </c>
      <c r="F36" s="93">
        <f t="shared" si="4"/>
        <v>1.9325009754194304</v>
      </c>
      <c r="G36" s="218">
        <v>1103</v>
      </c>
      <c r="H36" s="72">
        <v>2178</v>
      </c>
      <c r="I36" s="80">
        <v>1699054.34</v>
      </c>
      <c r="J36" s="72">
        <v>27830</v>
      </c>
      <c r="K36" s="219">
        <f t="shared" si="5"/>
        <v>1.9746146872166819</v>
      </c>
      <c r="L36" s="218">
        <v>1460</v>
      </c>
      <c r="M36" s="72">
        <v>2775</v>
      </c>
      <c r="N36" s="80">
        <v>1720846.85</v>
      </c>
      <c r="O36" s="72">
        <v>33269</v>
      </c>
      <c r="P36" s="219">
        <f t="shared" si="6"/>
        <v>1.9006849315068493</v>
      </c>
    </row>
    <row r="37" spans="1:16" ht="20.100000000000001" customHeight="1" x14ac:dyDescent="0.2">
      <c r="A37" s="251" t="s">
        <v>5</v>
      </c>
      <c r="B37" s="120">
        <f>SUM(B9:B36)</f>
        <v>178552</v>
      </c>
      <c r="C37" s="120">
        <f>SUM(C9:C36)</f>
        <v>330251</v>
      </c>
      <c r="D37" s="132">
        <f>SUM(D9:D36)</f>
        <v>248206867.30000001</v>
      </c>
      <c r="E37" s="120">
        <f>SUM(E9:E36)</f>
        <v>4099423</v>
      </c>
      <c r="F37" s="143">
        <f t="shared" si="4"/>
        <v>1.8496068372238899</v>
      </c>
      <c r="G37" s="220">
        <f>SUM(G9:G36)</f>
        <v>74518</v>
      </c>
      <c r="H37" s="120">
        <f>SUM(H9:H36)</f>
        <v>139728</v>
      </c>
      <c r="I37" s="132">
        <f>SUM(I9:I36)</f>
        <v>112222495.43000001</v>
      </c>
      <c r="J37" s="120">
        <f>SUM(J9:J36)</f>
        <v>1808753</v>
      </c>
      <c r="K37" s="221">
        <f t="shared" si="5"/>
        <v>1.8750905821412276</v>
      </c>
      <c r="L37" s="220">
        <f>SUM(L9:L36)</f>
        <v>104034</v>
      </c>
      <c r="M37" s="120">
        <f>SUM(M9:M36)</f>
        <v>190523</v>
      </c>
      <c r="N37" s="132">
        <f>SUM(N9:N36)</f>
        <v>135984371.87000003</v>
      </c>
      <c r="O37" s="120">
        <f>SUM(O9:O36)</f>
        <v>2290670</v>
      </c>
      <c r="P37" s="221">
        <f t="shared" si="6"/>
        <v>1.8313532114501028</v>
      </c>
    </row>
    <row r="39" spans="1:16" ht="43.5" customHeight="1" x14ac:dyDescent="0.2">
      <c r="A39" s="387" t="s">
        <v>363</v>
      </c>
      <c r="B39" s="387"/>
      <c r="C39" s="387"/>
      <c r="D39" s="387"/>
      <c r="E39" s="387"/>
      <c r="F39" s="387"/>
      <c r="G39" s="387"/>
      <c r="H39" s="387"/>
      <c r="I39" s="387"/>
      <c r="J39" s="387"/>
      <c r="K39" s="387"/>
      <c r="L39" s="387"/>
      <c r="M39" s="387"/>
      <c r="N39" s="387"/>
      <c r="O39" s="387"/>
      <c r="P39" s="387"/>
    </row>
    <row r="40" spans="1:16" x14ac:dyDescent="0.2">
      <c r="B40" s="12"/>
      <c r="C40" s="15"/>
      <c r="D40" s="12"/>
    </row>
    <row r="41" spans="1:16" x14ac:dyDescent="0.2">
      <c r="B41" s="12"/>
      <c r="C41" s="13"/>
      <c r="D41" s="12"/>
    </row>
    <row r="42" spans="1:16" x14ac:dyDescent="0.2">
      <c r="B42" s="12"/>
      <c r="C42" s="12"/>
      <c r="D42" s="12"/>
    </row>
  </sheetData>
  <mergeCells count="7">
    <mergeCell ref="A39:P39"/>
    <mergeCell ref="G6:K6"/>
    <mergeCell ref="L6:P6"/>
    <mergeCell ref="A4:K4"/>
    <mergeCell ref="A3:F3"/>
    <mergeCell ref="A6:A7"/>
    <mergeCell ref="B6:F6"/>
  </mergeCells>
  <phoneticPr fontId="0" type="noConversion"/>
  <hyperlinks>
    <hyperlink ref="A1" location="Съдържание!Print_Area" display="към съдържанието" xr:uid="{00000000-0004-0000-1500-000000000000}"/>
  </hyperlinks>
  <printOptions horizontalCentered="1"/>
  <pageMargins left="0.39370078740157483" right="0.39370078740157483" top="0.59055118110236227" bottom="0.39370078740157483" header="0" footer="0"/>
  <pageSetup paperSize="9" scale="6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A1:F60"/>
  <sheetViews>
    <sheetView zoomScaleNormal="100" zoomScaleSheetLayoutView="86" workbookViewId="0">
      <selection activeCell="F11" sqref="F11"/>
    </sheetView>
  </sheetViews>
  <sheetFormatPr defaultRowHeight="12.75" x14ac:dyDescent="0.2"/>
  <cols>
    <col min="1" max="1" width="30.7109375" customWidth="1"/>
    <col min="2" max="2" width="12.7109375" customWidth="1"/>
    <col min="3" max="3" width="25.7109375" customWidth="1"/>
    <col min="4" max="4" width="20.7109375" customWidth="1"/>
    <col min="5" max="5" width="30.7109375" customWidth="1"/>
    <col min="6" max="6" width="15.7109375" customWidth="1"/>
  </cols>
  <sheetData>
    <row r="1" spans="1:6" s="5" customFormat="1" ht="14.25" customHeight="1" x14ac:dyDescent="0.2">
      <c r="A1" s="159" t="s">
        <v>64</v>
      </c>
      <c r="B1" s="10"/>
      <c r="C1" s="91"/>
      <c r="D1" s="82"/>
      <c r="E1" s="91"/>
    </row>
    <row r="2" spans="1:6" s="5" customFormat="1" ht="14.25" customHeight="1" x14ac:dyDescent="0.2">
      <c r="A2" s="159"/>
      <c r="B2" s="10"/>
      <c r="C2" s="91"/>
      <c r="D2" s="82"/>
      <c r="E2" s="91"/>
    </row>
    <row r="3" spans="1:6" s="5" customFormat="1" ht="15" customHeight="1" x14ac:dyDescent="0.2">
      <c r="A3" s="356" t="s">
        <v>290</v>
      </c>
      <c r="B3" s="356"/>
      <c r="C3" s="356"/>
      <c r="D3" s="356"/>
      <c r="E3" s="356"/>
      <c r="F3" s="107"/>
    </row>
    <row r="4" spans="1:6" ht="30" customHeight="1" x14ac:dyDescent="0.2">
      <c r="A4" s="380" t="s">
        <v>364</v>
      </c>
      <c r="B4" s="380"/>
      <c r="C4" s="380"/>
      <c r="D4" s="380"/>
      <c r="E4" s="380"/>
      <c r="F4" s="11"/>
    </row>
    <row r="5" spans="1:6" ht="15" customHeight="1" x14ac:dyDescent="0.2">
      <c r="A5" s="95"/>
      <c r="B5" s="95"/>
      <c r="C5" s="95"/>
      <c r="D5" s="95"/>
      <c r="E5" s="95"/>
      <c r="F5" s="11"/>
    </row>
    <row r="6" spans="1:6" ht="39.950000000000003" customHeight="1" x14ac:dyDescent="0.2">
      <c r="A6" s="144" t="s">
        <v>61</v>
      </c>
      <c r="B6" s="141" t="s">
        <v>62</v>
      </c>
      <c r="C6" s="141" t="s">
        <v>218</v>
      </c>
      <c r="D6" s="142" t="s">
        <v>223</v>
      </c>
      <c r="E6" s="142" t="s">
        <v>217</v>
      </c>
      <c r="F6" s="11"/>
    </row>
    <row r="7" spans="1:6" ht="20.100000000000001" customHeight="1" x14ac:dyDescent="0.2">
      <c r="A7" s="145">
        <v>1</v>
      </c>
      <c r="B7" s="122">
        <v>2</v>
      </c>
      <c r="C7" s="122">
        <v>3</v>
      </c>
      <c r="D7" s="123">
        <v>4</v>
      </c>
      <c r="E7" s="123" t="s">
        <v>192</v>
      </c>
      <c r="F7" s="11"/>
    </row>
    <row r="8" spans="1:6" ht="15" customHeight="1" x14ac:dyDescent="0.2">
      <c r="A8" s="96" t="s">
        <v>88</v>
      </c>
      <c r="B8" s="72">
        <v>71225.778802878602</v>
      </c>
      <c r="C8" s="72">
        <v>169213.33688218266</v>
      </c>
      <c r="D8" s="72">
        <v>1520424.6445353937</v>
      </c>
      <c r="E8" s="93">
        <f>D8/C8</f>
        <v>8.9852530098972778</v>
      </c>
      <c r="F8" s="8"/>
    </row>
    <row r="9" spans="1:6" ht="15" customHeight="1" x14ac:dyDescent="0.2">
      <c r="A9" s="96" t="s">
        <v>89</v>
      </c>
      <c r="B9" s="72">
        <v>23984.477186098236</v>
      </c>
      <c r="C9" s="72">
        <v>88455.085281165011</v>
      </c>
      <c r="D9" s="72">
        <v>740322.01372448856</v>
      </c>
      <c r="E9" s="93">
        <f t="shared" ref="E9:E14" si="0">D9/C9</f>
        <v>8.3694680907410461</v>
      </c>
      <c r="F9" s="8"/>
    </row>
    <row r="10" spans="1:6" ht="15" customHeight="1" x14ac:dyDescent="0.2">
      <c r="A10" s="96" t="s">
        <v>90</v>
      </c>
      <c r="B10" s="72">
        <v>21168.080157559329</v>
      </c>
      <c r="C10" s="72">
        <v>152141.93274217038</v>
      </c>
      <c r="D10" s="72">
        <v>1159886.0324347906</v>
      </c>
      <c r="E10" s="93">
        <f t="shared" si="0"/>
        <v>7.6237103836482021</v>
      </c>
      <c r="F10" s="8"/>
    </row>
    <row r="11" spans="1:6" ht="15" customHeight="1" x14ac:dyDescent="0.2">
      <c r="A11" s="96" t="s">
        <v>91</v>
      </c>
      <c r="B11" s="72">
        <v>9062.5843174550882</v>
      </c>
      <c r="C11" s="72">
        <v>159337.17501394858</v>
      </c>
      <c r="D11" s="72">
        <v>1097278.8072381148</v>
      </c>
      <c r="E11" s="93">
        <f>D11/C11</f>
        <v>6.8865210340402836</v>
      </c>
      <c r="F11" s="8"/>
    </row>
    <row r="12" spans="1:6" ht="15" customHeight="1" x14ac:dyDescent="0.2">
      <c r="A12" s="96" t="s">
        <v>92</v>
      </c>
      <c r="B12" s="72">
        <v>5594.7075492185686</v>
      </c>
      <c r="C12" s="72">
        <v>227228.02997877006</v>
      </c>
      <c r="D12" s="72">
        <v>1458611.1235424627</v>
      </c>
      <c r="E12" s="93">
        <f t="shared" si="0"/>
        <v>6.4191513858512126</v>
      </c>
      <c r="F12" s="8"/>
    </row>
    <row r="13" spans="1:6" ht="15" customHeight="1" x14ac:dyDescent="0.2">
      <c r="A13" s="96" t="s">
        <v>127</v>
      </c>
      <c r="B13" s="72">
        <v>1511.4329960984596</v>
      </c>
      <c r="C13" s="72">
        <v>144606.86992192297</v>
      </c>
      <c r="D13" s="72">
        <v>917714.9032614741</v>
      </c>
      <c r="E13" s="93">
        <f t="shared" si="0"/>
        <v>6.3462745840289081</v>
      </c>
      <c r="F13" s="8"/>
    </row>
    <row r="14" spans="1:6" ht="15" customHeight="1" x14ac:dyDescent="0.2">
      <c r="A14" s="96" t="s">
        <v>246</v>
      </c>
      <c r="B14" s="72">
        <v>1293.9389906917183</v>
      </c>
      <c r="C14" s="72">
        <v>508719.57017984032</v>
      </c>
      <c r="D14" s="72">
        <v>3179269.4752632757</v>
      </c>
      <c r="E14" s="93">
        <f t="shared" si="0"/>
        <v>6.2495521336821271</v>
      </c>
      <c r="F14" s="8"/>
    </row>
    <row r="15" spans="1:6" ht="20.100000000000001" customHeight="1" x14ac:dyDescent="0.2">
      <c r="A15" s="212" t="s">
        <v>5</v>
      </c>
      <c r="B15" s="120">
        <f>SUM(B8:B14)</f>
        <v>133840.99999999997</v>
      </c>
      <c r="C15" s="120">
        <f>SUM(C8:C14)</f>
        <v>1449702</v>
      </c>
      <c r="D15" s="120">
        <f>SUM(D8:D14)</f>
        <v>10073507</v>
      </c>
      <c r="E15" s="143">
        <f>D15/C15</f>
        <v>6.9486742792656697</v>
      </c>
    </row>
    <row r="16" spans="1:6" s="10" customFormat="1" x14ac:dyDescent="0.2">
      <c r="A16" s="45"/>
      <c r="B16" s="44"/>
      <c r="C16" s="44"/>
      <c r="D16" s="44"/>
      <c r="E16" s="44"/>
      <c r="F16" s="44"/>
    </row>
    <row r="17" spans="1:6" x14ac:dyDescent="0.2">
      <c r="A17" s="62"/>
      <c r="B17" s="8"/>
      <c r="C17" s="8"/>
      <c r="D17" s="167"/>
      <c r="E17" s="167"/>
      <c r="F17" s="55"/>
    </row>
    <row r="18" spans="1:6" x14ac:dyDescent="0.2">
      <c r="A18" s="46"/>
      <c r="B18" s="8"/>
      <c r="C18" s="8"/>
      <c r="D18" s="167"/>
      <c r="E18" s="167"/>
      <c r="F18" s="51"/>
    </row>
    <row r="19" spans="1:6" x14ac:dyDescent="0.2">
      <c r="B19" s="8"/>
      <c r="C19" s="8"/>
      <c r="D19" s="167"/>
      <c r="E19" s="167"/>
    </row>
    <row r="20" spans="1:6" x14ac:dyDescent="0.2">
      <c r="A20" s="42"/>
      <c r="B20" s="8"/>
      <c r="C20" s="8"/>
      <c r="D20" s="167"/>
      <c r="E20" s="167"/>
    </row>
    <row r="21" spans="1:6" x14ac:dyDescent="0.2">
      <c r="A21" s="39"/>
      <c r="B21" s="8"/>
      <c r="C21" s="8"/>
      <c r="D21" s="167"/>
      <c r="E21" s="167"/>
    </row>
    <row r="22" spans="1:6" x14ac:dyDescent="0.2">
      <c r="A22" s="56"/>
      <c r="B22" s="8"/>
      <c r="C22" s="8"/>
      <c r="D22" s="167"/>
      <c r="E22" s="167"/>
    </row>
    <row r="23" spans="1:6" x14ac:dyDescent="0.2">
      <c r="A23" s="57"/>
      <c r="B23" s="8"/>
      <c r="C23" s="8"/>
      <c r="D23" s="167"/>
      <c r="E23" s="167"/>
    </row>
    <row r="24" spans="1:6" x14ac:dyDescent="0.2">
      <c r="A24" s="57"/>
      <c r="B24" s="8"/>
      <c r="C24" s="8"/>
      <c r="D24" s="167"/>
      <c r="E24" s="167"/>
    </row>
    <row r="25" spans="1:6" x14ac:dyDescent="0.2">
      <c r="A25" s="58"/>
    </row>
    <row r="26" spans="1:6" x14ac:dyDescent="0.2">
      <c r="A26" s="58"/>
    </row>
    <row r="27" spans="1:6" x14ac:dyDescent="0.2">
      <c r="A27" s="58"/>
    </row>
    <row r="28" spans="1:6" x14ac:dyDescent="0.2">
      <c r="A28" s="58"/>
    </row>
    <row r="29" spans="1:6" x14ac:dyDescent="0.2">
      <c r="A29" s="58"/>
    </row>
    <row r="30" spans="1:6" x14ac:dyDescent="0.2">
      <c r="A30" s="58"/>
    </row>
    <row r="31" spans="1:6" x14ac:dyDescent="0.2">
      <c r="A31" s="56"/>
    </row>
    <row r="32" spans="1:6" x14ac:dyDescent="0.2">
      <c r="A32" s="56"/>
    </row>
    <row r="33" spans="1:1" x14ac:dyDescent="0.2">
      <c r="A33" s="56"/>
    </row>
    <row r="34" spans="1:1" x14ac:dyDescent="0.2">
      <c r="A34" s="56"/>
    </row>
    <row r="35" spans="1:1" x14ac:dyDescent="0.2">
      <c r="A35" s="58"/>
    </row>
    <row r="36" spans="1:1" x14ac:dyDescent="0.2">
      <c r="A36" s="57"/>
    </row>
    <row r="37" spans="1:1" x14ac:dyDescent="0.2">
      <c r="A37" s="57"/>
    </row>
    <row r="38" spans="1:1" x14ac:dyDescent="0.2">
      <c r="A38" s="57"/>
    </row>
    <row r="39" spans="1:1" x14ac:dyDescent="0.2">
      <c r="A39" s="57"/>
    </row>
    <row r="40" spans="1:1" x14ac:dyDescent="0.2">
      <c r="A40" s="56"/>
    </row>
    <row r="41" spans="1:1" x14ac:dyDescent="0.2">
      <c r="A41" s="56"/>
    </row>
    <row r="42" spans="1:1" x14ac:dyDescent="0.2">
      <c r="A42" s="57"/>
    </row>
    <row r="43" spans="1:1" x14ac:dyDescent="0.2">
      <c r="A43" s="59"/>
    </row>
    <row r="44" spans="1:1" x14ac:dyDescent="0.2">
      <c r="A44" s="57"/>
    </row>
    <row r="45" spans="1:1" x14ac:dyDescent="0.2">
      <c r="A45" s="57"/>
    </row>
    <row r="46" spans="1:1" x14ac:dyDescent="0.2">
      <c r="A46" s="57"/>
    </row>
    <row r="47" spans="1:1" x14ac:dyDescent="0.2">
      <c r="A47" s="56"/>
    </row>
    <row r="48" spans="1:1" x14ac:dyDescent="0.2">
      <c r="A48" s="58"/>
    </row>
    <row r="49" spans="1:1" x14ac:dyDescent="0.2">
      <c r="A49" s="56"/>
    </row>
    <row r="50" spans="1:1" x14ac:dyDescent="0.2">
      <c r="A50" s="57"/>
    </row>
    <row r="51" spans="1:1" x14ac:dyDescent="0.2">
      <c r="A51" s="57"/>
    </row>
    <row r="52" spans="1:1" x14ac:dyDescent="0.2">
      <c r="A52" s="57"/>
    </row>
    <row r="53" spans="1:1" x14ac:dyDescent="0.2">
      <c r="A53" s="56"/>
    </row>
    <row r="54" spans="1:1" ht="30" customHeight="1" x14ac:dyDescent="0.2">
      <c r="A54" s="58"/>
    </row>
    <row r="55" spans="1:1" x14ac:dyDescent="0.2">
      <c r="A55" s="58"/>
    </row>
    <row r="56" spans="1:1" x14ac:dyDescent="0.2">
      <c r="A56" s="58"/>
    </row>
    <row r="57" spans="1:1" x14ac:dyDescent="0.2">
      <c r="A57" s="56"/>
    </row>
    <row r="60" spans="1:1" ht="30" customHeight="1" x14ac:dyDescent="0.2"/>
  </sheetData>
  <mergeCells count="2">
    <mergeCell ref="A4:E4"/>
    <mergeCell ref="A3:E3"/>
  </mergeCells>
  <phoneticPr fontId="0" type="noConversion"/>
  <hyperlinks>
    <hyperlink ref="A1" location="Съдържание!Print_Area" display="към съдържанието" xr:uid="{00000000-0004-0000-1800-000000000000}"/>
  </hyperlinks>
  <printOptions horizontalCentered="1"/>
  <pageMargins left="0.39370078740157483" right="0.39370078740157483" top="0.59055118110236227" bottom="0.39370078740157483" header="0.39370078740157483" footer="0.39370078740157483"/>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94"/>
  <sheetViews>
    <sheetView zoomScale="84" zoomScaleNormal="84" zoomScaleSheetLayoutView="87" workbookViewId="0">
      <selection activeCell="I21" sqref="I21"/>
    </sheetView>
  </sheetViews>
  <sheetFormatPr defaultRowHeight="12.75" x14ac:dyDescent="0.2"/>
  <cols>
    <col min="1" max="1" width="10.7109375" customWidth="1"/>
    <col min="2" max="2" width="10.7109375" style="2" customWidth="1"/>
    <col min="3" max="3" width="60.7109375" customWidth="1"/>
    <col min="4" max="4" width="25.7109375" customWidth="1"/>
    <col min="5" max="6" width="20.7109375" customWidth="1"/>
    <col min="7" max="7" width="12" customWidth="1"/>
    <col min="8" max="8" width="13.7109375" customWidth="1"/>
  </cols>
  <sheetData>
    <row r="1" spans="1:12" s="5" customFormat="1" ht="15" customHeight="1" x14ac:dyDescent="0.2">
      <c r="A1" s="159" t="s">
        <v>64</v>
      </c>
      <c r="B1" s="146"/>
      <c r="C1" s="83"/>
      <c r="D1" s="83"/>
      <c r="E1" s="83"/>
      <c r="F1" s="83"/>
    </row>
    <row r="2" spans="1:12" s="5" customFormat="1" ht="15" customHeight="1" x14ac:dyDescent="0.2">
      <c r="A2" s="159"/>
      <c r="B2" s="146"/>
      <c r="C2" s="83"/>
      <c r="D2" s="83"/>
      <c r="E2" s="83"/>
      <c r="F2" s="83"/>
    </row>
    <row r="3" spans="1:12" s="5" customFormat="1" ht="15" customHeight="1" x14ac:dyDescent="0.2">
      <c r="A3" s="380" t="s">
        <v>290</v>
      </c>
      <c r="B3" s="380"/>
      <c r="C3" s="380"/>
      <c r="D3" s="380"/>
      <c r="E3" s="380"/>
      <c r="F3" s="380"/>
    </row>
    <row r="4" spans="1:12" s="70" customFormat="1" ht="30" customHeight="1" x14ac:dyDescent="0.2">
      <c r="A4" s="354" t="s">
        <v>365</v>
      </c>
      <c r="B4" s="354"/>
      <c r="C4" s="354"/>
      <c r="D4" s="354"/>
      <c r="E4" s="354"/>
      <c r="F4" s="354"/>
    </row>
    <row r="5" spans="1:12" s="70" customFormat="1" ht="15" customHeight="1" x14ac:dyDescent="0.2">
      <c r="A5" s="66"/>
      <c r="B5" s="66"/>
      <c r="C5" s="66"/>
      <c r="D5" s="66"/>
      <c r="E5" s="66"/>
      <c r="F5" s="66"/>
    </row>
    <row r="6" spans="1:12" s="98" customFormat="1" ht="39.950000000000003" customHeight="1" x14ac:dyDescent="0.2">
      <c r="A6" s="126" t="s">
        <v>141</v>
      </c>
      <c r="B6" s="126" t="s">
        <v>188</v>
      </c>
      <c r="C6" s="126" t="s">
        <v>154</v>
      </c>
      <c r="D6" s="126" t="s">
        <v>245</v>
      </c>
      <c r="E6" s="128" t="s">
        <v>142</v>
      </c>
      <c r="F6" s="126" t="s">
        <v>182</v>
      </c>
    </row>
    <row r="7" spans="1:12" s="98" customFormat="1" ht="20.100000000000001" customHeight="1" x14ac:dyDescent="0.2">
      <c r="A7" s="128">
        <v>1</v>
      </c>
      <c r="B7" s="128">
        <v>2</v>
      </c>
      <c r="C7" s="128">
        <v>3</v>
      </c>
      <c r="D7" s="128">
        <v>4</v>
      </c>
      <c r="E7" s="128">
        <v>5</v>
      </c>
      <c r="F7" s="128">
        <v>6</v>
      </c>
    </row>
    <row r="8" spans="1:12" s="70" customFormat="1" ht="15" customHeight="1" x14ac:dyDescent="0.2">
      <c r="A8" s="102">
        <v>1</v>
      </c>
      <c r="B8" s="102" t="s">
        <v>144</v>
      </c>
      <c r="C8" s="103" t="s">
        <v>155</v>
      </c>
      <c r="D8" s="99">
        <v>191125</v>
      </c>
      <c r="E8" s="341">
        <v>0.1163</v>
      </c>
      <c r="F8" s="100">
        <v>4.5</v>
      </c>
      <c r="K8" s="101"/>
      <c r="L8" s="101"/>
    </row>
    <row r="9" spans="1:12" s="70" customFormat="1" ht="15" customHeight="1" x14ac:dyDescent="0.2">
      <c r="A9" s="102">
        <v>2</v>
      </c>
      <c r="B9" s="102" t="s">
        <v>143</v>
      </c>
      <c r="C9" s="103" t="s">
        <v>160</v>
      </c>
      <c r="D9" s="99">
        <v>188944</v>
      </c>
      <c r="E9" s="341">
        <v>0.115</v>
      </c>
      <c r="F9" s="100">
        <v>4.5999999999999996</v>
      </c>
      <c r="K9" s="101"/>
      <c r="L9" s="101"/>
    </row>
    <row r="10" spans="1:12" s="70" customFormat="1" ht="15" customHeight="1" x14ac:dyDescent="0.2">
      <c r="A10" s="102">
        <v>3</v>
      </c>
      <c r="B10" s="102" t="s">
        <v>145</v>
      </c>
      <c r="C10" s="103" t="s">
        <v>162</v>
      </c>
      <c r="D10" s="99">
        <v>105386</v>
      </c>
      <c r="E10" s="341">
        <v>6.4100000000000004E-2</v>
      </c>
      <c r="F10" s="100">
        <v>7.5</v>
      </c>
      <c r="K10" s="101"/>
      <c r="L10" s="101"/>
    </row>
    <row r="11" spans="1:12" s="70" customFormat="1" ht="30" customHeight="1" x14ac:dyDescent="0.2">
      <c r="A11" s="102">
        <v>4</v>
      </c>
      <c r="B11" s="102" t="s">
        <v>148</v>
      </c>
      <c r="C11" s="103" t="s">
        <v>322</v>
      </c>
      <c r="D11" s="99">
        <v>64843</v>
      </c>
      <c r="E11" s="341">
        <v>3.95E-2</v>
      </c>
      <c r="F11" s="100">
        <v>14.1</v>
      </c>
      <c r="K11" s="101"/>
      <c r="L11" s="101"/>
    </row>
    <row r="12" spans="1:12" s="70" customFormat="1" ht="15" customHeight="1" x14ac:dyDescent="0.2">
      <c r="A12" s="102">
        <v>5</v>
      </c>
      <c r="B12" s="102" t="s">
        <v>147</v>
      </c>
      <c r="C12" s="103" t="s">
        <v>158</v>
      </c>
      <c r="D12" s="99">
        <v>49477</v>
      </c>
      <c r="E12" s="341">
        <v>3.0099999999999998E-2</v>
      </c>
      <c r="F12" s="100">
        <v>5</v>
      </c>
      <c r="K12" s="101"/>
      <c r="L12" s="101"/>
    </row>
    <row r="13" spans="1:12" s="70" customFormat="1" ht="30" customHeight="1" x14ac:dyDescent="0.2">
      <c r="A13" s="102">
        <v>6</v>
      </c>
      <c r="B13" s="102" t="s">
        <v>146</v>
      </c>
      <c r="C13" s="103" t="s">
        <v>159</v>
      </c>
      <c r="D13" s="99">
        <v>44999</v>
      </c>
      <c r="E13" s="341">
        <v>2.7400000000000001E-2</v>
      </c>
      <c r="F13" s="100">
        <v>4.7</v>
      </c>
      <c r="K13" s="101"/>
      <c r="L13" s="101"/>
    </row>
    <row r="14" spans="1:12" s="70" customFormat="1" ht="15" customHeight="1" x14ac:dyDescent="0.2">
      <c r="A14" s="102">
        <v>7</v>
      </c>
      <c r="B14" s="102" t="s">
        <v>149</v>
      </c>
      <c r="C14" s="103" t="s">
        <v>163</v>
      </c>
      <c r="D14" s="99">
        <v>33927</v>
      </c>
      <c r="E14" s="341">
        <v>2.06E-2</v>
      </c>
      <c r="F14" s="100">
        <v>27.8</v>
      </c>
      <c r="K14" s="101"/>
      <c r="L14" s="101"/>
    </row>
    <row r="15" spans="1:12" s="70" customFormat="1" ht="30" customHeight="1" x14ac:dyDescent="0.2">
      <c r="A15" s="102">
        <v>8</v>
      </c>
      <c r="B15" s="102" t="s">
        <v>151</v>
      </c>
      <c r="C15" s="103" t="s">
        <v>157</v>
      </c>
      <c r="D15" s="99">
        <v>20413</v>
      </c>
      <c r="E15" s="341">
        <v>1.24E-2</v>
      </c>
      <c r="F15" s="100">
        <v>12.7</v>
      </c>
      <c r="K15" s="101"/>
      <c r="L15" s="101"/>
    </row>
    <row r="16" spans="1:12" s="70" customFormat="1" ht="15" customHeight="1" x14ac:dyDescent="0.2">
      <c r="A16" s="102">
        <v>9</v>
      </c>
      <c r="B16" s="102" t="s">
        <v>150</v>
      </c>
      <c r="C16" s="103" t="s">
        <v>164</v>
      </c>
      <c r="D16" s="99">
        <v>17986</v>
      </c>
      <c r="E16" s="341">
        <v>1.09E-2</v>
      </c>
      <c r="F16" s="100">
        <v>23.6</v>
      </c>
      <c r="K16" s="101"/>
      <c r="L16" s="101"/>
    </row>
    <row r="17" spans="1:12" s="70" customFormat="1" ht="15" customHeight="1" x14ac:dyDescent="0.2">
      <c r="A17" s="102">
        <v>10</v>
      </c>
      <c r="B17" s="102" t="s">
        <v>152</v>
      </c>
      <c r="C17" s="103" t="s">
        <v>156</v>
      </c>
      <c r="D17" s="99">
        <v>15377</v>
      </c>
      <c r="E17" s="341">
        <v>9.4000000000000004E-3</v>
      </c>
      <c r="F17" s="100">
        <v>10.4</v>
      </c>
      <c r="K17" s="101"/>
      <c r="L17" s="101"/>
    </row>
    <row r="18" spans="1:12" s="70" customFormat="1" ht="15" customHeight="1" x14ac:dyDescent="0.2">
      <c r="A18" s="102">
        <v>11</v>
      </c>
      <c r="B18" s="102" t="s">
        <v>254</v>
      </c>
      <c r="C18" s="103" t="s">
        <v>255</v>
      </c>
      <c r="D18" s="99">
        <v>13099</v>
      </c>
      <c r="E18" s="341">
        <v>8.0000000000000002E-3</v>
      </c>
      <c r="F18" s="100">
        <v>10.5</v>
      </c>
      <c r="K18" s="101"/>
      <c r="L18" s="101"/>
    </row>
    <row r="19" spans="1:12" s="70" customFormat="1" ht="15" customHeight="1" x14ac:dyDescent="0.2">
      <c r="A19" s="102">
        <v>12</v>
      </c>
      <c r="B19" s="102" t="s">
        <v>247</v>
      </c>
      <c r="C19" s="104" t="s">
        <v>248</v>
      </c>
      <c r="D19" s="99">
        <v>13085</v>
      </c>
      <c r="E19" s="341">
        <v>8.0000000000000002E-3</v>
      </c>
      <c r="F19" s="100">
        <v>5.4</v>
      </c>
      <c r="K19" s="101"/>
      <c r="L19" s="101"/>
    </row>
    <row r="20" spans="1:12" s="70" customFormat="1" ht="15" customHeight="1" x14ac:dyDescent="0.2">
      <c r="A20" s="102">
        <v>13</v>
      </c>
      <c r="B20" s="102" t="s">
        <v>249</v>
      </c>
      <c r="C20" s="103" t="s">
        <v>250</v>
      </c>
      <c r="D20" s="99">
        <v>12029</v>
      </c>
      <c r="E20" s="341">
        <v>7.3000000000000001E-3</v>
      </c>
      <c r="F20" s="100">
        <v>4.8</v>
      </c>
      <c r="K20" s="101"/>
      <c r="L20" s="101"/>
    </row>
    <row r="21" spans="1:12" s="70" customFormat="1" ht="15" customHeight="1" x14ac:dyDescent="0.2">
      <c r="A21" s="102">
        <v>14</v>
      </c>
      <c r="B21" s="102" t="s">
        <v>184</v>
      </c>
      <c r="C21" s="103" t="s">
        <v>186</v>
      </c>
      <c r="D21" s="99">
        <v>11540</v>
      </c>
      <c r="E21" s="341">
        <v>7.0000000000000001E-3</v>
      </c>
      <c r="F21" s="100">
        <v>3.9</v>
      </c>
      <c r="K21" s="101"/>
      <c r="L21" s="101"/>
    </row>
    <row r="22" spans="1:12" s="70" customFormat="1" ht="15" customHeight="1" x14ac:dyDescent="0.2">
      <c r="A22" s="102">
        <v>15</v>
      </c>
      <c r="B22" s="102" t="s">
        <v>183</v>
      </c>
      <c r="C22" s="103" t="s">
        <v>185</v>
      </c>
      <c r="D22" s="99">
        <v>11462</v>
      </c>
      <c r="E22" s="341">
        <v>7.0000000000000001E-3</v>
      </c>
      <c r="F22" s="100">
        <v>3.8</v>
      </c>
      <c r="K22" s="101"/>
      <c r="L22" s="101"/>
    </row>
    <row r="23" spans="1:12" s="70" customFormat="1" ht="30" customHeight="1" x14ac:dyDescent="0.2">
      <c r="A23" s="102">
        <v>16</v>
      </c>
      <c r="B23" s="102" t="s">
        <v>366</v>
      </c>
      <c r="C23" s="103" t="s">
        <v>367</v>
      </c>
      <c r="D23" s="99">
        <v>9668</v>
      </c>
      <c r="E23" s="341">
        <v>5.8999999999999999E-3</v>
      </c>
      <c r="F23" s="100">
        <v>14.6</v>
      </c>
      <c r="K23" s="101"/>
      <c r="L23" s="101"/>
    </row>
    <row r="24" spans="1:12" s="70" customFormat="1" ht="15" customHeight="1" x14ac:dyDescent="0.2">
      <c r="A24" s="102">
        <v>17</v>
      </c>
      <c r="B24" s="102" t="s">
        <v>153</v>
      </c>
      <c r="C24" s="103" t="s">
        <v>161</v>
      </c>
      <c r="D24" s="99">
        <v>9520</v>
      </c>
      <c r="E24" s="341">
        <v>5.7999999999999996E-3</v>
      </c>
      <c r="F24" s="100">
        <v>11.3</v>
      </c>
      <c r="K24" s="101"/>
      <c r="L24" s="101"/>
    </row>
    <row r="25" spans="1:12" s="70" customFormat="1" ht="15" customHeight="1" x14ac:dyDescent="0.2">
      <c r="A25" s="102">
        <v>18</v>
      </c>
      <c r="B25" s="102" t="s">
        <v>251</v>
      </c>
      <c r="C25" s="103" t="s">
        <v>252</v>
      </c>
      <c r="D25" s="99">
        <v>9457</v>
      </c>
      <c r="E25" s="341">
        <v>5.7999999999999996E-3</v>
      </c>
      <c r="F25" s="100">
        <v>6</v>
      </c>
      <c r="K25" s="101"/>
      <c r="L25" s="101"/>
    </row>
    <row r="26" spans="1:12" s="70" customFormat="1" ht="15" customHeight="1" x14ac:dyDescent="0.2">
      <c r="A26" s="102">
        <v>19</v>
      </c>
      <c r="B26" s="102" t="s">
        <v>368</v>
      </c>
      <c r="C26" s="103" t="s">
        <v>369</v>
      </c>
      <c r="D26" s="99">
        <v>9292</v>
      </c>
      <c r="E26" s="341">
        <v>5.7000000000000002E-3</v>
      </c>
      <c r="F26" s="100">
        <v>4</v>
      </c>
      <c r="K26" s="101"/>
      <c r="L26" s="101"/>
    </row>
    <row r="27" spans="1:12" s="70" customFormat="1" ht="15" customHeight="1" x14ac:dyDescent="0.2">
      <c r="A27" s="147">
        <v>20</v>
      </c>
      <c r="B27" s="147" t="s">
        <v>326</v>
      </c>
      <c r="C27" s="148" t="s">
        <v>327</v>
      </c>
      <c r="D27" s="149">
        <v>8383</v>
      </c>
      <c r="E27" s="342">
        <v>5.1000000000000004E-3</v>
      </c>
      <c r="F27" s="150">
        <v>7.4</v>
      </c>
      <c r="K27" s="101"/>
      <c r="L27" s="101"/>
    </row>
    <row r="28" spans="1:12" ht="9.9499999999999993" customHeight="1" x14ac:dyDescent="0.2">
      <c r="E28" s="64"/>
    </row>
    <row r="29" spans="1:12" s="5" customFormat="1" ht="15" customHeight="1" x14ac:dyDescent="0.2">
      <c r="A29" s="352" t="s">
        <v>270</v>
      </c>
      <c r="B29" s="352"/>
      <c r="C29" s="352"/>
      <c r="D29" s="352"/>
      <c r="E29" s="352"/>
      <c r="F29" s="352"/>
    </row>
    <row r="30" spans="1:12" x14ac:dyDescent="0.2">
      <c r="B30" s="195"/>
      <c r="C30" s="198"/>
      <c r="D30" s="199"/>
      <c r="E30" s="199"/>
      <c r="F30" s="199"/>
    </row>
    <row r="31" spans="1:12" x14ac:dyDescent="0.2">
      <c r="B31" s="195"/>
      <c r="C31" s="198"/>
      <c r="D31" s="199"/>
      <c r="E31" s="199"/>
      <c r="F31" s="199"/>
    </row>
    <row r="32" spans="1:12" x14ac:dyDescent="0.2">
      <c r="B32" s="198"/>
      <c r="C32" s="199"/>
      <c r="D32" s="199"/>
      <c r="E32" s="199"/>
      <c r="F32" s="198"/>
    </row>
    <row r="33" spans="2:22" x14ac:dyDescent="0.2">
      <c r="B33" s="198"/>
      <c r="C33" s="199"/>
      <c r="D33" s="199"/>
      <c r="E33" s="199"/>
      <c r="F33" s="198"/>
    </row>
    <row r="34" spans="2:22" x14ac:dyDescent="0.2">
      <c r="B34" s="198"/>
      <c r="C34" s="199"/>
      <c r="D34" s="199"/>
      <c r="E34" s="199"/>
      <c r="F34" s="198"/>
    </row>
    <row r="35" spans="2:22" x14ac:dyDescent="0.2">
      <c r="B35" s="198"/>
      <c r="C35" s="199"/>
      <c r="D35" s="199"/>
      <c r="E35" s="199"/>
      <c r="F35" s="198"/>
    </row>
    <row r="36" spans="2:22" x14ac:dyDescent="0.2">
      <c r="B36" s="198"/>
      <c r="C36" s="199"/>
      <c r="D36" s="199"/>
      <c r="E36" s="199"/>
      <c r="F36" s="198"/>
    </row>
    <row r="37" spans="2:22" ht="12.75" customHeight="1" x14ac:dyDescent="0.2">
      <c r="B37" s="198"/>
      <c r="C37" s="199"/>
      <c r="D37" s="199"/>
      <c r="E37" s="199"/>
      <c r="F37" s="198"/>
    </row>
    <row r="38" spans="2:22" ht="12.75" customHeight="1" x14ac:dyDescent="0.2">
      <c r="B38" s="198"/>
      <c r="C38" s="199"/>
      <c r="D38" s="199"/>
      <c r="E38" s="199"/>
      <c r="F38" s="198"/>
    </row>
    <row r="39" spans="2:22" ht="12.75" customHeight="1" x14ac:dyDescent="0.2">
      <c r="B39" s="198"/>
      <c r="C39" s="199"/>
      <c r="D39" s="199"/>
      <c r="E39" s="199"/>
      <c r="F39" s="198"/>
    </row>
    <row r="40" spans="2:22" x14ac:dyDescent="0.2">
      <c r="B40" s="198"/>
      <c r="C40" s="199"/>
      <c r="D40" s="199"/>
      <c r="E40" s="199"/>
      <c r="F40" s="198"/>
    </row>
    <row r="41" spans="2:22" x14ac:dyDescent="0.2">
      <c r="B41" s="195"/>
      <c r="C41" s="196"/>
      <c r="D41" s="197"/>
      <c r="E41" s="12"/>
      <c r="F41" s="12"/>
    </row>
    <row r="42" spans="2:22" ht="14.25" customHeight="1" x14ac:dyDescent="0.2">
      <c r="B42" s="195"/>
      <c r="C42" s="196"/>
      <c r="D42" s="197"/>
      <c r="E42" s="12"/>
      <c r="F42" s="12"/>
    </row>
    <row r="43" spans="2:22" x14ac:dyDescent="0.2">
      <c r="B43" s="195"/>
      <c r="C43" s="196"/>
      <c r="D43" s="197"/>
      <c r="E43" s="12"/>
      <c r="F43" s="12"/>
    </row>
    <row r="44" spans="2:22" x14ac:dyDescent="0.2">
      <c r="B44" s="195"/>
      <c r="C44" s="196"/>
      <c r="D44" s="197"/>
      <c r="E44" s="12"/>
      <c r="F44" s="12"/>
      <c r="V44" s="63"/>
    </row>
    <row r="45" spans="2:22" x14ac:dyDescent="0.2">
      <c r="B45" s="195"/>
      <c r="C45" s="196"/>
      <c r="D45" s="197"/>
      <c r="E45" s="12"/>
      <c r="F45" s="12"/>
    </row>
    <row r="46" spans="2:22" x14ac:dyDescent="0.2">
      <c r="B46" s="195"/>
      <c r="C46" s="196"/>
      <c r="D46" s="197"/>
      <c r="E46" s="12"/>
      <c r="F46" s="12"/>
    </row>
    <row r="47" spans="2:22" x14ac:dyDescent="0.2">
      <c r="B47" s="195"/>
      <c r="C47" s="196"/>
      <c r="D47" s="197"/>
      <c r="E47" s="12"/>
      <c r="F47" s="12"/>
    </row>
    <row r="48" spans="2:22" x14ac:dyDescent="0.2">
      <c r="B48" s="195"/>
      <c r="C48" s="12"/>
      <c r="D48" s="12"/>
      <c r="E48" s="12"/>
      <c r="F48" s="12"/>
    </row>
    <row r="49" spans="1:6" x14ac:dyDescent="0.2">
      <c r="B49" s="195"/>
      <c r="C49" s="12"/>
      <c r="D49" s="12"/>
      <c r="E49" s="12"/>
      <c r="F49" s="12"/>
    </row>
    <row r="50" spans="1:6" x14ac:dyDescent="0.2">
      <c r="A50" s="42"/>
      <c r="B50" s="196"/>
      <c r="C50" s="12"/>
      <c r="D50" s="12"/>
      <c r="E50" s="12"/>
      <c r="F50" s="12"/>
    </row>
    <row r="51" spans="1:6" x14ac:dyDescent="0.2">
      <c r="A51" s="42"/>
      <c r="B51" s="196"/>
      <c r="C51" s="12"/>
      <c r="D51" s="12"/>
      <c r="E51" s="12"/>
      <c r="F51" s="12"/>
    </row>
    <row r="52" spans="1:6" x14ac:dyDescent="0.2">
      <c r="A52" s="42"/>
      <c r="B52" s="196"/>
      <c r="C52" s="12"/>
      <c r="D52" s="12"/>
      <c r="E52" s="12"/>
      <c r="F52" s="12"/>
    </row>
    <row r="53" spans="1:6" ht="13.5" customHeight="1" x14ac:dyDescent="0.2">
      <c r="B53" s="196"/>
      <c r="C53" s="12"/>
      <c r="D53" s="12"/>
      <c r="E53" s="12"/>
      <c r="F53" s="12"/>
    </row>
    <row r="54" spans="1:6" x14ac:dyDescent="0.2">
      <c r="B54" s="195"/>
      <c r="C54" s="12"/>
      <c r="D54" s="12"/>
      <c r="E54" s="12"/>
      <c r="F54" s="12"/>
    </row>
    <row r="55" spans="1:6" x14ac:dyDescent="0.2">
      <c r="B55" s="195"/>
      <c r="C55" s="12"/>
      <c r="D55" s="12"/>
      <c r="E55" s="12"/>
      <c r="F55" s="12"/>
    </row>
    <row r="56" spans="1:6" x14ac:dyDescent="0.2">
      <c r="B56" s="195"/>
      <c r="C56" s="12"/>
      <c r="D56" s="12"/>
      <c r="E56" s="12"/>
      <c r="F56" s="12"/>
    </row>
    <row r="57" spans="1:6" x14ac:dyDescent="0.2">
      <c r="B57" s="195"/>
      <c r="C57" s="12"/>
      <c r="D57" s="12"/>
      <c r="E57" s="12"/>
      <c r="F57" s="12"/>
    </row>
    <row r="58" spans="1:6" x14ac:dyDescent="0.2">
      <c r="B58" s="195"/>
      <c r="C58" s="12"/>
      <c r="D58" s="12"/>
      <c r="E58" s="12"/>
      <c r="F58" s="12"/>
    </row>
    <row r="59" spans="1:6" x14ac:dyDescent="0.2">
      <c r="B59" s="195"/>
      <c r="C59" s="12"/>
      <c r="D59" s="12"/>
      <c r="E59" s="12"/>
      <c r="F59" s="12"/>
    </row>
    <row r="60" spans="1:6" x14ac:dyDescent="0.2">
      <c r="B60" s="195"/>
      <c r="C60" s="12"/>
      <c r="D60" s="12"/>
      <c r="E60" s="12"/>
      <c r="F60" s="12"/>
    </row>
    <row r="61" spans="1:6" x14ac:dyDescent="0.2">
      <c r="B61" s="195"/>
      <c r="C61" s="12"/>
      <c r="D61" s="12"/>
      <c r="E61" s="12"/>
      <c r="F61" s="12"/>
    </row>
    <row r="62" spans="1:6" x14ac:dyDescent="0.2">
      <c r="B62" s="195"/>
      <c r="C62" s="12"/>
      <c r="D62" s="12"/>
      <c r="E62" s="12"/>
      <c r="F62" s="12"/>
    </row>
    <row r="63" spans="1:6" x14ac:dyDescent="0.2">
      <c r="B63" s="195"/>
      <c r="C63" s="12"/>
      <c r="D63" s="12"/>
      <c r="E63" s="12"/>
      <c r="F63" s="12"/>
    </row>
    <row r="64" spans="1:6" x14ac:dyDescent="0.2">
      <c r="B64" s="195"/>
      <c r="C64" s="12"/>
      <c r="D64" s="12"/>
      <c r="E64" s="12"/>
      <c r="F64" s="12"/>
    </row>
    <row r="65" spans="1:6" x14ac:dyDescent="0.2">
      <c r="B65" s="195"/>
      <c r="C65" s="12"/>
      <c r="D65" s="12"/>
      <c r="E65" s="12"/>
      <c r="F65" s="12"/>
    </row>
    <row r="66" spans="1:6" x14ac:dyDescent="0.2">
      <c r="B66" s="195"/>
      <c r="C66" s="12"/>
      <c r="D66" s="12"/>
      <c r="E66" s="12"/>
      <c r="F66" s="12"/>
    </row>
    <row r="67" spans="1:6" x14ac:dyDescent="0.2">
      <c r="A67" s="42"/>
      <c r="B67" s="195"/>
      <c r="C67" s="12"/>
      <c r="D67" s="12"/>
      <c r="E67" s="12"/>
      <c r="F67" s="12"/>
    </row>
    <row r="68" spans="1:6" x14ac:dyDescent="0.2">
      <c r="B68" s="195"/>
      <c r="C68" s="12"/>
      <c r="D68" s="12"/>
      <c r="E68" s="12"/>
      <c r="F68" s="12"/>
    </row>
    <row r="69" spans="1:6" x14ac:dyDescent="0.2">
      <c r="B69" s="195"/>
      <c r="C69" s="12"/>
      <c r="D69" s="12"/>
      <c r="E69" s="12"/>
      <c r="F69" s="12"/>
    </row>
    <row r="70" spans="1:6" x14ac:dyDescent="0.2">
      <c r="B70" s="195"/>
      <c r="C70" s="12"/>
      <c r="D70" s="12"/>
      <c r="E70" s="12"/>
      <c r="F70" s="12"/>
    </row>
    <row r="71" spans="1:6" x14ac:dyDescent="0.2">
      <c r="B71" s="195"/>
      <c r="C71" s="12"/>
      <c r="D71" s="12"/>
      <c r="E71" s="12"/>
      <c r="F71" s="12"/>
    </row>
    <row r="72" spans="1:6" x14ac:dyDescent="0.2">
      <c r="B72" s="195"/>
      <c r="C72" s="12"/>
      <c r="D72" s="12"/>
      <c r="E72" s="12"/>
      <c r="F72" s="12"/>
    </row>
    <row r="73" spans="1:6" x14ac:dyDescent="0.2">
      <c r="B73" s="195"/>
      <c r="C73" s="12"/>
      <c r="D73" s="12"/>
      <c r="E73" s="12"/>
      <c r="F73" s="12"/>
    </row>
    <row r="74" spans="1:6" x14ac:dyDescent="0.2">
      <c r="B74" s="195"/>
      <c r="C74" s="12"/>
      <c r="D74" s="12"/>
      <c r="E74" s="12"/>
      <c r="F74" s="12"/>
    </row>
    <row r="75" spans="1:6" x14ac:dyDescent="0.2">
      <c r="B75" s="195"/>
      <c r="C75" s="12"/>
      <c r="D75" s="12"/>
      <c r="E75" s="12"/>
      <c r="F75" s="12"/>
    </row>
    <row r="76" spans="1:6" x14ac:dyDescent="0.2">
      <c r="B76" s="195"/>
      <c r="C76" s="12"/>
      <c r="D76" s="12"/>
      <c r="E76" s="12"/>
      <c r="F76" s="12"/>
    </row>
    <row r="77" spans="1:6" x14ac:dyDescent="0.2">
      <c r="B77" s="195"/>
      <c r="C77" s="12"/>
      <c r="D77" s="12"/>
      <c r="E77" s="12"/>
      <c r="F77" s="12"/>
    </row>
    <row r="78" spans="1:6" x14ac:dyDescent="0.2">
      <c r="B78" s="195"/>
      <c r="C78" s="12"/>
      <c r="D78" s="12"/>
      <c r="E78" s="12"/>
      <c r="F78" s="12"/>
    </row>
    <row r="79" spans="1:6" x14ac:dyDescent="0.2">
      <c r="B79" s="195"/>
      <c r="C79" s="12"/>
      <c r="D79" s="12"/>
      <c r="E79" s="12"/>
      <c r="F79" s="12"/>
    </row>
    <row r="80" spans="1:6" x14ac:dyDescent="0.2">
      <c r="B80" s="195"/>
      <c r="C80" s="12"/>
      <c r="D80" s="12"/>
      <c r="E80" s="12"/>
      <c r="F80" s="12"/>
    </row>
    <row r="81" spans="1:6" x14ac:dyDescent="0.2">
      <c r="B81" s="195"/>
      <c r="C81" s="12"/>
      <c r="D81" s="12"/>
      <c r="E81" s="12"/>
      <c r="F81" s="12"/>
    </row>
    <row r="82" spans="1:6" x14ac:dyDescent="0.2">
      <c r="B82" s="195"/>
      <c r="C82" s="12"/>
      <c r="D82" s="12"/>
      <c r="E82" s="12"/>
      <c r="F82" s="12"/>
    </row>
    <row r="83" spans="1:6" x14ac:dyDescent="0.2">
      <c r="B83" s="195"/>
      <c r="C83" s="12"/>
      <c r="D83" s="12"/>
      <c r="E83" s="12"/>
      <c r="F83" s="12"/>
    </row>
    <row r="84" spans="1:6" x14ac:dyDescent="0.2">
      <c r="B84" s="195"/>
      <c r="C84" s="12"/>
      <c r="D84" s="12"/>
      <c r="E84" s="12"/>
      <c r="F84" s="12"/>
    </row>
    <row r="85" spans="1:6" x14ac:dyDescent="0.2">
      <c r="B85" s="195"/>
      <c r="C85" s="12"/>
      <c r="D85" s="12"/>
      <c r="E85" s="12"/>
      <c r="F85" s="12"/>
    </row>
    <row r="86" spans="1:6" x14ac:dyDescent="0.2">
      <c r="B86" s="195"/>
      <c r="C86" s="12"/>
      <c r="D86" s="12"/>
      <c r="E86" s="12"/>
      <c r="F86" s="12"/>
    </row>
    <row r="87" spans="1:6" x14ac:dyDescent="0.2">
      <c r="B87" s="195"/>
      <c r="C87" s="12"/>
      <c r="D87" s="12"/>
      <c r="E87" s="12"/>
      <c r="F87" s="12"/>
    </row>
    <row r="88" spans="1:6" x14ac:dyDescent="0.2">
      <c r="B88" s="195"/>
      <c r="C88" s="12"/>
      <c r="D88" s="12"/>
      <c r="E88" s="12"/>
      <c r="F88" s="12"/>
    </row>
    <row r="89" spans="1:6" x14ac:dyDescent="0.2">
      <c r="B89" s="195"/>
      <c r="C89" s="12"/>
      <c r="D89" s="12"/>
      <c r="E89" s="12"/>
      <c r="F89" s="12"/>
    </row>
    <row r="90" spans="1:6" x14ac:dyDescent="0.2">
      <c r="B90" s="195"/>
      <c r="C90" s="12"/>
      <c r="D90" s="12"/>
      <c r="E90" s="12"/>
      <c r="F90" s="12"/>
    </row>
    <row r="91" spans="1:6" x14ac:dyDescent="0.2">
      <c r="B91" s="195"/>
      <c r="C91" s="12"/>
      <c r="D91" s="12"/>
      <c r="E91" s="12"/>
      <c r="F91" s="12"/>
    </row>
    <row r="94" spans="1:6" x14ac:dyDescent="0.2">
      <c r="A94" s="42"/>
    </row>
  </sheetData>
  <mergeCells count="3">
    <mergeCell ref="A4:F4"/>
    <mergeCell ref="A29:F29"/>
    <mergeCell ref="A3:F3"/>
  </mergeCells>
  <hyperlinks>
    <hyperlink ref="A1" location="Съдържание!Print_Area" display="към съдържанието" xr:uid="{00000000-0004-0000-1900-000000000000}"/>
  </hyperlinks>
  <printOptions horizontalCentered="1"/>
  <pageMargins left="0.39370078740157483" right="0.39370078740157483" top="0.59055118110236227" bottom="0.39370078740157483" header="0.31496062992125984" footer="0.31496062992125984"/>
  <pageSetup paperSize="9"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O42"/>
  <sheetViews>
    <sheetView topLeftCell="A2" zoomScale="73" zoomScaleNormal="73" workbookViewId="0">
      <selection activeCell="Z23" sqref="Z23"/>
    </sheetView>
  </sheetViews>
  <sheetFormatPr defaultRowHeight="12.75" x14ac:dyDescent="0.2"/>
  <cols>
    <col min="1" max="1" width="18.7109375" style="70" customWidth="1"/>
    <col min="2" max="2" width="10.7109375" style="70" customWidth="1"/>
    <col min="3" max="3" width="12.7109375" style="70" customWidth="1"/>
    <col min="4" max="4" width="14.7109375" style="70" customWidth="1"/>
    <col min="5" max="5" width="10.7109375" style="70" customWidth="1"/>
    <col min="6" max="6" width="14.7109375" style="70" customWidth="1"/>
    <col min="7" max="7" width="18.7109375" style="70" customWidth="1"/>
    <col min="8" max="8" width="11.7109375" style="70" customWidth="1"/>
    <col min="9" max="9" width="18.7109375" style="70" customWidth="1"/>
    <col min="10" max="10" width="10.7109375" style="82" customWidth="1"/>
    <col min="11" max="11" width="12.7109375" style="70" customWidth="1"/>
    <col min="12" max="12" width="14.7109375" style="70" customWidth="1"/>
    <col min="13" max="13" width="10.7109375" style="70" customWidth="1"/>
    <col min="14" max="14" width="14.7109375" style="70" customWidth="1"/>
    <col min="15" max="15" width="18.7109375" style="70" customWidth="1"/>
    <col min="16" max="16" width="9.7109375" style="70" customWidth="1"/>
    <col min="17" max="17" width="18.7109375" style="70" customWidth="1"/>
    <col min="18" max="18" width="10.7109375" style="70" customWidth="1"/>
    <col min="19" max="19" width="12.7109375" style="70" customWidth="1"/>
    <col min="20" max="20" width="14.7109375" style="70" customWidth="1"/>
    <col min="21" max="21" width="10.7109375" style="70" customWidth="1"/>
    <col min="22" max="22" width="14.7109375" style="70" customWidth="1"/>
    <col min="23" max="23" width="18.7109375" style="70" customWidth="1"/>
    <col min="24" max="24" width="9.7109375" style="70" customWidth="1"/>
    <col min="25" max="32" width="9.140625" style="70" customWidth="1"/>
    <col min="33" max="16384" width="9.140625" style="70"/>
  </cols>
  <sheetData>
    <row r="1" spans="1:41" ht="15" customHeight="1" x14ac:dyDescent="0.2">
      <c r="A1" s="159" t="s">
        <v>64</v>
      </c>
      <c r="B1" s="73"/>
      <c r="C1" s="73"/>
      <c r="D1" s="73"/>
      <c r="E1" s="73"/>
      <c r="F1" s="73"/>
      <c r="G1" s="73"/>
      <c r="H1" s="194"/>
      <c r="I1" s="76"/>
    </row>
    <row r="2" spans="1:41" ht="15" customHeight="1" x14ac:dyDescent="0.2">
      <c r="A2" s="159"/>
      <c r="B2" s="260"/>
      <c r="C2" s="260"/>
      <c r="D2" s="260"/>
      <c r="E2" s="260"/>
      <c r="F2" s="260"/>
      <c r="G2" s="260"/>
      <c r="H2" s="76"/>
      <c r="I2" s="76"/>
    </row>
    <row r="3" spans="1:41" ht="15" customHeight="1" x14ac:dyDescent="0.2">
      <c r="A3" s="370" t="s">
        <v>291</v>
      </c>
      <c r="B3" s="371"/>
      <c r="C3" s="371"/>
      <c r="D3" s="371"/>
      <c r="E3" s="371"/>
      <c r="F3" s="371"/>
      <c r="G3" s="371"/>
      <c r="H3" s="371"/>
      <c r="I3" s="272"/>
      <c r="O3" s="325"/>
      <c r="P3" s="326"/>
      <c r="Q3" s="326"/>
      <c r="R3" s="326"/>
      <c r="S3" s="326"/>
      <c r="T3" s="326"/>
      <c r="U3" s="326"/>
      <c r="V3" s="326"/>
    </row>
    <row r="4" spans="1:41" ht="45" customHeight="1" x14ac:dyDescent="0.2">
      <c r="A4" s="353" t="s">
        <v>370</v>
      </c>
      <c r="B4" s="354"/>
      <c r="C4" s="354"/>
      <c r="D4" s="354"/>
      <c r="E4" s="354"/>
      <c r="F4" s="354"/>
      <c r="G4" s="354"/>
      <c r="H4" s="354"/>
      <c r="I4" s="267"/>
      <c r="J4" s="266"/>
      <c r="K4" s="266"/>
      <c r="L4" s="266"/>
      <c r="M4" s="266"/>
      <c r="N4" s="266"/>
      <c r="O4" s="324"/>
      <c r="P4" s="266"/>
      <c r="Q4" s="266"/>
      <c r="R4" s="266"/>
      <c r="S4" s="266"/>
      <c r="T4" s="266"/>
      <c r="U4" s="266"/>
      <c r="V4" s="266"/>
    </row>
    <row r="5" spans="1:41" ht="15" customHeight="1" x14ac:dyDescent="0.2">
      <c r="A5" s="75"/>
      <c r="B5" s="74"/>
      <c r="C5" s="74"/>
      <c r="D5" s="74"/>
      <c r="E5" s="74"/>
      <c r="F5" s="74"/>
      <c r="G5" s="74"/>
      <c r="H5" s="177"/>
      <c r="I5" s="261"/>
      <c r="P5" s="106" t="s">
        <v>292</v>
      </c>
      <c r="Q5" s="106"/>
      <c r="X5" s="106" t="s">
        <v>293</v>
      </c>
    </row>
    <row r="6" spans="1:41" ht="15" customHeight="1" x14ac:dyDescent="0.2">
      <c r="A6" s="362" t="s">
        <v>288</v>
      </c>
      <c r="B6" s="368" t="s">
        <v>5</v>
      </c>
      <c r="C6" s="368"/>
      <c r="D6" s="368"/>
      <c r="E6" s="368"/>
      <c r="F6" s="368"/>
      <c r="G6" s="368"/>
      <c r="H6" s="368"/>
      <c r="I6" s="362" t="s">
        <v>288</v>
      </c>
      <c r="J6" s="368" t="s">
        <v>273</v>
      </c>
      <c r="K6" s="368"/>
      <c r="L6" s="368"/>
      <c r="M6" s="368"/>
      <c r="N6" s="368"/>
      <c r="O6" s="368"/>
      <c r="P6" s="368"/>
      <c r="Q6" s="362" t="s">
        <v>288</v>
      </c>
      <c r="R6" s="368" t="s">
        <v>274</v>
      </c>
      <c r="S6" s="368"/>
      <c r="T6" s="368"/>
      <c r="U6" s="368"/>
      <c r="V6" s="368"/>
      <c r="W6" s="368"/>
      <c r="X6" s="368"/>
    </row>
    <row r="7" spans="1:41" ht="50.1" customHeight="1" x14ac:dyDescent="0.2">
      <c r="A7" s="363"/>
      <c r="B7" s="358" t="s">
        <v>172</v>
      </c>
      <c r="C7" s="358"/>
      <c r="D7" s="358"/>
      <c r="E7" s="358" t="s">
        <v>176</v>
      </c>
      <c r="F7" s="358"/>
      <c r="G7" s="358"/>
      <c r="H7" s="359" t="s">
        <v>135</v>
      </c>
      <c r="I7" s="363"/>
      <c r="J7" s="358" t="s">
        <v>172</v>
      </c>
      <c r="K7" s="358"/>
      <c r="L7" s="358"/>
      <c r="M7" s="358" t="s">
        <v>176</v>
      </c>
      <c r="N7" s="358"/>
      <c r="O7" s="358"/>
      <c r="P7" s="359" t="s">
        <v>135</v>
      </c>
      <c r="Q7" s="363"/>
      <c r="R7" s="358" t="s">
        <v>172</v>
      </c>
      <c r="S7" s="358"/>
      <c r="T7" s="358"/>
      <c r="U7" s="358" t="s">
        <v>176</v>
      </c>
      <c r="V7" s="358"/>
      <c r="W7" s="358"/>
      <c r="X7" s="359" t="s">
        <v>135</v>
      </c>
    </row>
    <row r="8" spans="1:41" ht="60" customHeight="1" x14ac:dyDescent="0.2">
      <c r="A8" s="364"/>
      <c r="B8" s="118" t="s">
        <v>131</v>
      </c>
      <c r="C8" s="118" t="s">
        <v>132</v>
      </c>
      <c r="D8" s="119" t="s">
        <v>133</v>
      </c>
      <c r="E8" s="118" t="s">
        <v>175</v>
      </c>
      <c r="F8" s="118" t="s">
        <v>173</v>
      </c>
      <c r="G8" s="119" t="s">
        <v>136</v>
      </c>
      <c r="H8" s="360"/>
      <c r="I8" s="364"/>
      <c r="J8" s="118" t="s">
        <v>131</v>
      </c>
      <c r="K8" s="118" t="s">
        <v>132</v>
      </c>
      <c r="L8" s="119" t="s">
        <v>133</v>
      </c>
      <c r="M8" s="118" t="s">
        <v>175</v>
      </c>
      <c r="N8" s="118" t="s">
        <v>173</v>
      </c>
      <c r="O8" s="119" t="s">
        <v>136</v>
      </c>
      <c r="P8" s="360"/>
      <c r="Q8" s="364"/>
      <c r="R8" s="118" t="s">
        <v>131</v>
      </c>
      <c r="S8" s="118" t="s">
        <v>132</v>
      </c>
      <c r="T8" s="119" t="s">
        <v>133</v>
      </c>
      <c r="U8" s="118" t="s">
        <v>175</v>
      </c>
      <c r="V8" s="118" t="s">
        <v>173</v>
      </c>
      <c r="W8" s="119" t="s">
        <v>136</v>
      </c>
      <c r="X8" s="360"/>
    </row>
    <row r="9" spans="1:41" s="89" customFormat="1" ht="20.100000000000001" customHeight="1" x14ac:dyDescent="0.2">
      <c r="A9" s="128">
        <v>1</v>
      </c>
      <c r="B9" s="118">
        <v>2</v>
      </c>
      <c r="C9" s="118">
        <v>3</v>
      </c>
      <c r="D9" s="119" t="s">
        <v>134</v>
      </c>
      <c r="E9" s="119">
        <v>5</v>
      </c>
      <c r="F9" s="119">
        <v>6</v>
      </c>
      <c r="G9" s="119" t="s">
        <v>170</v>
      </c>
      <c r="H9" s="118" t="s">
        <v>171</v>
      </c>
      <c r="I9" s="128">
        <v>9</v>
      </c>
      <c r="J9" s="118">
        <v>10</v>
      </c>
      <c r="K9" s="118">
        <v>11</v>
      </c>
      <c r="L9" s="119" t="s">
        <v>308</v>
      </c>
      <c r="M9" s="119">
        <v>13</v>
      </c>
      <c r="N9" s="119">
        <v>14</v>
      </c>
      <c r="O9" s="119" t="s">
        <v>309</v>
      </c>
      <c r="P9" s="118" t="s">
        <v>310</v>
      </c>
      <c r="Q9" s="128">
        <v>17</v>
      </c>
      <c r="R9" s="118">
        <v>18</v>
      </c>
      <c r="S9" s="118">
        <v>19</v>
      </c>
      <c r="T9" s="119" t="s">
        <v>311</v>
      </c>
      <c r="U9" s="119">
        <v>21</v>
      </c>
      <c r="V9" s="119">
        <v>22</v>
      </c>
      <c r="W9" s="119" t="s">
        <v>312</v>
      </c>
      <c r="X9" s="118" t="s">
        <v>313</v>
      </c>
    </row>
    <row r="10" spans="1:41" ht="15" customHeight="1" x14ac:dyDescent="0.2">
      <c r="A10" s="291" t="s">
        <v>33</v>
      </c>
      <c r="B10" s="72">
        <f t="shared" ref="B10:B37" si="0">J10+R10</f>
        <v>65</v>
      </c>
      <c r="C10" s="72">
        <f t="shared" ref="C10:C37" si="1">K10+S10</f>
        <v>62</v>
      </c>
      <c r="D10" s="172">
        <f t="shared" ref="D10:D38" si="2">C10/B10</f>
        <v>0.9538461538461539</v>
      </c>
      <c r="E10" s="72">
        <f t="shared" ref="E10:E37" si="3">M10+U10</f>
        <v>173</v>
      </c>
      <c r="F10" s="72">
        <f t="shared" ref="F10:F37" si="4">N10+V10</f>
        <v>170</v>
      </c>
      <c r="G10" s="172">
        <f>F10/E10</f>
        <v>0.98265895953757221</v>
      </c>
      <c r="H10" s="93">
        <f>E10/B10</f>
        <v>2.6615384615384614</v>
      </c>
      <c r="I10" s="291" t="s">
        <v>33</v>
      </c>
      <c r="J10" s="72">
        <v>39</v>
      </c>
      <c r="K10" s="72">
        <v>37</v>
      </c>
      <c r="L10" s="172">
        <f>K10/J10</f>
        <v>0.94871794871794868</v>
      </c>
      <c r="M10" s="72">
        <v>110</v>
      </c>
      <c r="N10" s="72">
        <v>108</v>
      </c>
      <c r="O10" s="172">
        <f>N10/M10</f>
        <v>0.98181818181818181</v>
      </c>
      <c r="P10" s="93">
        <f>M10/J10</f>
        <v>2.8205128205128207</v>
      </c>
      <c r="Q10" s="291" t="s">
        <v>33</v>
      </c>
      <c r="R10" s="72">
        <v>26</v>
      </c>
      <c r="S10" s="72">
        <v>25</v>
      </c>
      <c r="T10" s="172">
        <f>S10/R10</f>
        <v>0.96153846153846156</v>
      </c>
      <c r="U10" s="72">
        <v>63</v>
      </c>
      <c r="V10" s="72">
        <v>62</v>
      </c>
      <c r="W10" s="172">
        <f>V10/U10</f>
        <v>0.98412698412698407</v>
      </c>
      <c r="X10" s="93">
        <f>U10/R10</f>
        <v>2.4230769230769229</v>
      </c>
      <c r="AK10" s="7"/>
      <c r="AL10" s="7"/>
      <c r="AM10" s="7"/>
      <c r="AN10" s="7"/>
      <c r="AO10" s="7"/>
    </row>
    <row r="11" spans="1:41" ht="15" customHeight="1" x14ac:dyDescent="0.2">
      <c r="A11" s="291" t="s">
        <v>34</v>
      </c>
      <c r="B11" s="72">
        <f t="shared" si="0"/>
        <v>100</v>
      </c>
      <c r="C11" s="72">
        <f t="shared" si="1"/>
        <v>98</v>
      </c>
      <c r="D11" s="172">
        <f t="shared" si="2"/>
        <v>0.98</v>
      </c>
      <c r="E11" s="72">
        <f t="shared" si="3"/>
        <v>270</v>
      </c>
      <c r="F11" s="72">
        <f t="shared" si="4"/>
        <v>263</v>
      </c>
      <c r="G11" s="172">
        <f t="shared" ref="G11:G37" si="5">F11/E11</f>
        <v>0.97407407407407409</v>
      </c>
      <c r="H11" s="93">
        <f t="shared" ref="H11:H37" si="6">E11/B11</f>
        <v>2.7</v>
      </c>
      <c r="I11" s="291" t="s">
        <v>34</v>
      </c>
      <c r="J11" s="72">
        <v>58</v>
      </c>
      <c r="K11" s="72">
        <v>57</v>
      </c>
      <c r="L11" s="172">
        <f t="shared" ref="L11:L37" si="7">K11/J11</f>
        <v>0.98275862068965514</v>
      </c>
      <c r="M11" s="72">
        <v>163</v>
      </c>
      <c r="N11" s="72">
        <v>158</v>
      </c>
      <c r="O11" s="172">
        <f t="shared" ref="O11:O37" si="8">N11/M11</f>
        <v>0.96932515337423308</v>
      </c>
      <c r="P11" s="93">
        <f t="shared" ref="P11:P37" si="9">M11/J11</f>
        <v>2.8103448275862069</v>
      </c>
      <c r="Q11" s="291" t="s">
        <v>34</v>
      </c>
      <c r="R11" s="72">
        <v>42</v>
      </c>
      <c r="S11" s="72">
        <v>41</v>
      </c>
      <c r="T11" s="172">
        <f t="shared" ref="T11:T37" si="10">S11/R11</f>
        <v>0.97619047619047616</v>
      </c>
      <c r="U11" s="72">
        <v>107</v>
      </c>
      <c r="V11" s="72">
        <v>105</v>
      </c>
      <c r="W11" s="172">
        <f t="shared" ref="W11:W37" si="11">V11/U11</f>
        <v>0.98130841121495327</v>
      </c>
      <c r="X11" s="93">
        <f t="shared" ref="X11:X37" si="12">U11/R11</f>
        <v>2.5476190476190474</v>
      </c>
      <c r="AK11" s="7"/>
      <c r="AL11" s="7"/>
      <c r="AM11" s="7"/>
      <c r="AN11" s="7"/>
      <c r="AO11" s="7"/>
    </row>
    <row r="12" spans="1:41" ht="15" customHeight="1" x14ac:dyDescent="0.2">
      <c r="A12" s="291" t="s">
        <v>35</v>
      </c>
      <c r="B12" s="72">
        <f t="shared" si="0"/>
        <v>179</v>
      </c>
      <c r="C12" s="72">
        <f t="shared" si="1"/>
        <v>167</v>
      </c>
      <c r="D12" s="172">
        <f t="shared" si="2"/>
        <v>0.93296089385474856</v>
      </c>
      <c r="E12" s="72">
        <f t="shared" si="3"/>
        <v>474</v>
      </c>
      <c r="F12" s="72">
        <f t="shared" si="4"/>
        <v>456</v>
      </c>
      <c r="G12" s="172">
        <f t="shared" si="5"/>
        <v>0.96202531645569622</v>
      </c>
      <c r="H12" s="93">
        <f t="shared" si="6"/>
        <v>2.6480446927374302</v>
      </c>
      <c r="I12" s="291" t="s">
        <v>35</v>
      </c>
      <c r="J12" s="72">
        <v>111</v>
      </c>
      <c r="K12" s="72">
        <v>101</v>
      </c>
      <c r="L12" s="172">
        <f t="shared" si="7"/>
        <v>0.90990990990990994</v>
      </c>
      <c r="M12" s="72">
        <v>304</v>
      </c>
      <c r="N12" s="72">
        <v>291</v>
      </c>
      <c r="O12" s="172">
        <f t="shared" si="8"/>
        <v>0.95723684210526316</v>
      </c>
      <c r="P12" s="93">
        <f t="shared" si="9"/>
        <v>2.7387387387387387</v>
      </c>
      <c r="Q12" s="291" t="s">
        <v>35</v>
      </c>
      <c r="R12" s="72">
        <v>68</v>
      </c>
      <c r="S12" s="72">
        <v>66</v>
      </c>
      <c r="T12" s="172">
        <f t="shared" si="10"/>
        <v>0.97058823529411764</v>
      </c>
      <c r="U12" s="72">
        <v>170</v>
      </c>
      <c r="V12" s="72">
        <v>165</v>
      </c>
      <c r="W12" s="172">
        <f t="shared" si="11"/>
        <v>0.97058823529411764</v>
      </c>
      <c r="X12" s="93">
        <f t="shared" si="12"/>
        <v>2.5</v>
      </c>
      <c r="AK12" s="7"/>
      <c r="AL12" s="7"/>
      <c r="AM12" s="7"/>
      <c r="AN12" s="7"/>
      <c r="AO12" s="7"/>
    </row>
    <row r="13" spans="1:41" ht="15" customHeight="1" x14ac:dyDescent="0.2">
      <c r="A13" s="291" t="s">
        <v>36</v>
      </c>
      <c r="B13" s="72">
        <f t="shared" si="0"/>
        <v>68</v>
      </c>
      <c r="C13" s="72">
        <f t="shared" si="1"/>
        <v>67</v>
      </c>
      <c r="D13" s="172">
        <f t="shared" si="2"/>
        <v>0.98529411764705888</v>
      </c>
      <c r="E13" s="72">
        <f t="shared" si="3"/>
        <v>171</v>
      </c>
      <c r="F13" s="72">
        <f t="shared" si="4"/>
        <v>170</v>
      </c>
      <c r="G13" s="172">
        <f t="shared" si="5"/>
        <v>0.99415204678362568</v>
      </c>
      <c r="H13" s="93">
        <f t="shared" si="6"/>
        <v>2.5147058823529411</v>
      </c>
      <c r="I13" s="291" t="s">
        <v>36</v>
      </c>
      <c r="J13" s="72">
        <v>42</v>
      </c>
      <c r="K13" s="72">
        <v>41</v>
      </c>
      <c r="L13" s="172">
        <f t="shared" si="7"/>
        <v>0.97619047619047616</v>
      </c>
      <c r="M13" s="72">
        <v>101</v>
      </c>
      <c r="N13" s="72">
        <v>100</v>
      </c>
      <c r="O13" s="172">
        <f t="shared" si="8"/>
        <v>0.99009900990099009</v>
      </c>
      <c r="P13" s="93">
        <f t="shared" si="9"/>
        <v>2.4047619047619047</v>
      </c>
      <c r="Q13" s="291" t="s">
        <v>36</v>
      </c>
      <c r="R13" s="72">
        <v>26</v>
      </c>
      <c r="S13" s="72">
        <v>26</v>
      </c>
      <c r="T13" s="172">
        <f t="shared" si="10"/>
        <v>1</v>
      </c>
      <c r="U13" s="72">
        <v>70</v>
      </c>
      <c r="V13" s="72">
        <v>70</v>
      </c>
      <c r="W13" s="172">
        <f t="shared" si="11"/>
        <v>1</v>
      </c>
      <c r="X13" s="93">
        <f t="shared" si="12"/>
        <v>2.6923076923076925</v>
      </c>
    </row>
    <row r="14" spans="1:41" ht="15" customHeight="1" x14ac:dyDescent="0.2">
      <c r="A14" s="291" t="s">
        <v>37</v>
      </c>
      <c r="B14" s="72">
        <f t="shared" si="0"/>
        <v>8</v>
      </c>
      <c r="C14" s="72">
        <f t="shared" si="1"/>
        <v>8</v>
      </c>
      <c r="D14" s="172">
        <f t="shared" si="2"/>
        <v>1</v>
      </c>
      <c r="E14" s="72">
        <f t="shared" si="3"/>
        <v>21</v>
      </c>
      <c r="F14" s="72">
        <f t="shared" si="4"/>
        <v>21</v>
      </c>
      <c r="G14" s="172">
        <f t="shared" si="5"/>
        <v>1</v>
      </c>
      <c r="H14" s="93">
        <f t="shared" si="6"/>
        <v>2.625</v>
      </c>
      <c r="I14" s="291" t="s">
        <v>37</v>
      </c>
      <c r="J14" s="72">
        <v>4</v>
      </c>
      <c r="K14" s="72">
        <v>4</v>
      </c>
      <c r="L14" s="172">
        <f t="shared" si="7"/>
        <v>1</v>
      </c>
      <c r="M14" s="72">
        <v>14</v>
      </c>
      <c r="N14" s="72">
        <v>14</v>
      </c>
      <c r="O14" s="172">
        <f t="shared" si="8"/>
        <v>1</v>
      </c>
      <c r="P14" s="93">
        <f t="shared" si="9"/>
        <v>3.5</v>
      </c>
      <c r="Q14" s="291" t="s">
        <v>37</v>
      </c>
      <c r="R14" s="72">
        <v>4</v>
      </c>
      <c r="S14" s="72">
        <v>4</v>
      </c>
      <c r="T14" s="172">
        <f t="shared" si="10"/>
        <v>1</v>
      </c>
      <c r="U14" s="72">
        <v>7</v>
      </c>
      <c r="V14" s="72">
        <v>7</v>
      </c>
      <c r="W14" s="172">
        <f t="shared" si="11"/>
        <v>1</v>
      </c>
      <c r="X14" s="93">
        <f t="shared" si="12"/>
        <v>1.75</v>
      </c>
    </row>
    <row r="15" spans="1:41" ht="15" customHeight="1" x14ac:dyDescent="0.2">
      <c r="A15" s="291" t="s">
        <v>38</v>
      </c>
      <c r="B15" s="72">
        <f t="shared" si="0"/>
        <v>36</v>
      </c>
      <c r="C15" s="72">
        <f t="shared" si="1"/>
        <v>35</v>
      </c>
      <c r="D15" s="172">
        <f t="shared" si="2"/>
        <v>0.97222222222222221</v>
      </c>
      <c r="E15" s="72">
        <f t="shared" si="3"/>
        <v>86</v>
      </c>
      <c r="F15" s="72">
        <f t="shared" si="4"/>
        <v>85</v>
      </c>
      <c r="G15" s="172">
        <f t="shared" si="5"/>
        <v>0.98837209302325579</v>
      </c>
      <c r="H15" s="93">
        <f t="shared" si="6"/>
        <v>2.3888888888888888</v>
      </c>
      <c r="I15" s="291" t="s">
        <v>38</v>
      </c>
      <c r="J15" s="72">
        <v>22</v>
      </c>
      <c r="K15" s="72">
        <v>22</v>
      </c>
      <c r="L15" s="172">
        <f t="shared" si="7"/>
        <v>1</v>
      </c>
      <c r="M15" s="72">
        <v>50</v>
      </c>
      <c r="N15" s="72">
        <v>50</v>
      </c>
      <c r="O15" s="172">
        <f t="shared" si="8"/>
        <v>1</v>
      </c>
      <c r="P15" s="93">
        <f t="shared" si="9"/>
        <v>2.2727272727272729</v>
      </c>
      <c r="Q15" s="291" t="s">
        <v>38</v>
      </c>
      <c r="R15" s="72">
        <v>14</v>
      </c>
      <c r="S15" s="72">
        <v>13</v>
      </c>
      <c r="T15" s="172">
        <f t="shared" si="10"/>
        <v>0.9285714285714286</v>
      </c>
      <c r="U15" s="72">
        <v>36</v>
      </c>
      <c r="V15" s="72">
        <v>35</v>
      </c>
      <c r="W15" s="172">
        <f t="shared" si="11"/>
        <v>0.97222222222222221</v>
      </c>
      <c r="X15" s="93">
        <f t="shared" si="12"/>
        <v>2.5714285714285716</v>
      </c>
    </row>
    <row r="16" spans="1:41" ht="15" customHeight="1" x14ac:dyDescent="0.2">
      <c r="A16" s="291" t="s">
        <v>39</v>
      </c>
      <c r="B16" s="72">
        <f t="shared" si="0"/>
        <v>37</v>
      </c>
      <c r="C16" s="72">
        <f t="shared" si="1"/>
        <v>37</v>
      </c>
      <c r="D16" s="172">
        <f t="shared" si="2"/>
        <v>1</v>
      </c>
      <c r="E16" s="72">
        <f t="shared" si="3"/>
        <v>104</v>
      </c>
      <c r="F16" s="72">
        <f t="shared" si="4"/>
        <v>104</v>
      </c>
      <c r="G16" s="172">
        <f t="shared" si="5"/>
        <v>1</v>
      </c>
      <c r="H16" s="93">
        <f t="shared" si="6"/>
        <v>2.810810810810811</v>
      </c>
      <c r="I16" s="291" t="s">
        <v>39</v>
      </c>
      <c r="J16" s="72">
        <v>26</v>
      </c>
      <c r="K16" s="72">
        <v>26</v>
      </c>
      <c r="L16" s="172">
        <f t="shared" si="7"/>
        <v>1</v>
      </c>
      <c r="M16" s="72">
        <v>65</v>
      </c>
      <c r="N16" s="72">
        <v>65</v>
      </c>
      <c r="O16" s="172">
        <f t="shared" si="8"/>
        <v>1</v>
      </c>
      <c r="P16" s="93">
        <f t="shared" si="9"/>
        <v>2.5</v>
      </c>
      <c r="Q16" s="291" t="s">
        <v>39</v>
      </c>
      <c r="R16" s="72">
        <v>11</v>
      </c>
      <c r="S16" s="72">
        <v>11</v>
      </c>
      <c r="T16" s="172">
        <f t="shared" si="10"/>
        <v>1</v>
      </c>
      <c r="U16" s="72">
        <v>39</v>
      </c>
      <c r="V16" s="72">
        <v>39</v>
      </c>
      <c r="W16" s="172">
        <f t="shared" si="11"/>
        <v>1</v>
      </c>
      <c r="X16" s="93">
        <f t="shared" si="12"/>
        <v>3.5454545454545454</v>
      </c>
    </row>
    <row r="17" spans="1:24" ht="15" customHeight="1" x14ac:dyDescent="0.2">
      <c r="A17" s="291" t="s">
        <v>40</v>
      </c>
      <c r="B17" s="72">
        <f t="shared" si="0"/>
        <v>27</v>
      </c>
      <c r="C17" s="72">
        <f t="shared" si="1"/>
        <v>27</v>
      </c>
      <c r="D17" s="172">
        <f t="shared" si="2"/>
        <v>1</v>
      </c>
      <c r="E17" s="72">
        <f t="shared" si="3"/>
        <v>68</v>
      </c>
      <c r="F17" s="72">
        <f t="shared" si="4"/>
        <v>67</v>
      </c>
      <c r="G17" s="172">
        <f t="shared" si="5"/>
        <v>0.98529411764705888</v>
      </c>
      <c r="H17" s="93">
        <f t="shared" si="6"/>
        <v>2.5185185185185186</v>
      </c>
      <c r="I17" s="291" t="s">
        <v>40</v>
      </c>
      <c r="J17" s="72">
        <v>19</v>
      </c>
      <c r="K17" s="72">
        <v>19</v>
      </c>
      <c r="L17" s="172">
        <f t="shared" si="7"/>
        <v>1</v>
      </c>
      <c r="M17" s="72">
        <v>54</v>
      </c>
      <c r="N17" s="72">
        <v>54</v>
      </c>
      <c r="O17" s="172">
        <f t="shared" si="8"/>
        <v>1</v>
      </c>
      <c r="P17" s="93">
        <f t="shared" si="9"/>
        <v>2.8421052631578947</v>
      </c>
      <c r="Q17" s="291" t="s">
        <v>40</v>
      </c>
      <c r="R17" s="72">
        <v>8</v>
      </c>
      <c r="S17" s="72">
        <v>8</v>
      </c>
      <c r="T17" s="172">
        <f t="shared" si="10"/>
        <v>1</v>
      </c>
      <c r="U17" s="72">
        <v>14</v>
      </c>
      <c r="V17" s="72">
        <v>13</v>
      </c>
      <c r="W17" s="172">
        <f t="shared" si="11"/>
        <v>0.9285714285714286</v>
      </c>
      <c r="X17" s="93">
        <f t="shared" si="12"/>
        <v>1.75</v>
      </c>
    </row>
    <row r="18" spans="1:24" ht="15" customHeight="1" x14ac:dyDescent="0.2">
      <c r="A18" s="291" t="s">
        <v>41</v>
      </c>
      <c r="B18" s="72">
        <f t="shared" si="0"/>
        <v>34</v>
      </c>
      <c r="C18" s="72">
        <f t="shared" si="1"/>
        <v>34</v>
      </c>
      <c r="D18" s="172">
        <f t="shared" si="2"/>
        <v>1</v>
      </c>
      <c r="E18" s="72">
        <f t="shared" si="3"/>
        <v>108</v>
      </c>
      <c r="F18" s="72">
        <f t="shared" si="4"/>
        <v>107</v>
      </c>
      <c r="G18" s="172">
        <f t="shared" si="5"/>
        <v>0.9907407407407407</v>
      </c>
      <c r="H18" s="93">
        <f t="shared" si="6"/>
        <v>3.1764705882352939</v>
      </c>
      <c r="I18" s="291" t="s">
        <v>41</v>
      </c>
      <c r="J18" s="72">
        <v>23</v>
      </c>
      <c r="K18" s="72">
        <v>23</v>
      </c>
      <c r="L18" s="172">
        <f t="shared" si="7"/>
        <v>1</v>
      </c>
      <c r="M18" s="72">
        <v>73</v>
      </c>
      <c r="N18" s="72">
        <v>72</v>
      </c>
      <c r="O18" s="172">
        <f t="shared" si="8"/>
        <v>0.98630136986301364</v>
      </c>
      <c r="P18" s="93">
        <f t="shared" si="9"/>
        <v>3.1739130434782608</v>
      </c>
      <c r="Q18" s="291" t="s">
        <v>41</v>
      </c>
      <c r="R18" s="72">
        <v>11</v>
      </c>
      <c r="S18" s="72">
        <v>11</v>
      </c>
      <c r="T18" s="172">
        <f t="shared" si="10"/>
        <v>1</v>
      </c>
      <c r="U18" s="72">
        <v>35</v>
      </c>
      <c r="V18" s="72">
        <v>35</v>
      </c>
      <c r="W18" s="172">
        <f t="shared" si="11"/>
        <v>1</v>
      </c>
      <c r="X18" s="93">
        <f t="shared" si="12"/>
        <v>3.1818181818181817</v>
      </c>
    </row>
    <row r="19" spans="1:24" ht="15" customHeight="1" x14ac:dyDescent="0.2">
      <c r="A19" s="291" t="s">
        <v>42</v>
      </c>
      <c r="B19" s="72">
        <f t="shared" si="0"/>
        <v>27</v>
      </c>
      <c r="C19" s="72">
        <f t="shared" si="1"/>
        <v>27</v>
      </c>
      <c r="D19" s="172">
        <f t="shared" si="2"/>
        <v>1</v>
      </c>
      <c r="E19" s="72">
        <f t="shared" si="3"/>
        <v>78</v>
      </c>
      <c r="F19" s="72">
        <f t="shared" si="4"/>
        <v>78</v>
      </c>
      <c r="G19" s="172">
        <f t="shared" si="5"/>
        <v>1</v>
      </c>
      <c r="H19" s="93">
        <f t="shared" si="6"/>
        <v>2.8888888888888888</v>
      </c>
      <c r="I19" s="291" t="s">
        <v>42</v>
      </c>
      <c r="J19" s="72">
        <v>15</v>
      </c>
      <c r="K19" s="72">
        <v>15</v>
      </c>
      <c r="L19" s="172">
        <f t="shared" si="7"/>
        <v>1</v>
      </c>
      <c r="M19" s="72">
        <v>44</v>
      </c>
      <c r="N19" s="72">
        <v>44</v>
      </c>
      <c r="O19" s="172">
        <f t="shared" si="8"/>
        <v>1</v>
      </c>
      <c r="P19" s="93">
        <f t="shared" si="9"/>
        <v>2.9333333333333331</v>
      </c>
      <c r="Q19" s="291" t="s">
        <v>42</v>
      </c>
      <c r="R19" s="72">
        <v>12</v>
      </c>
      <c r="S19" s="72">
        <v>12</v>
      </c>
      <c r="T19" s="172">
        <f t="shared" si="10"/>
        <v>1</v>
      </c>
      <c r="U19" s="72">
        <v>34</v>
      </c>
      <c r="V19" s="72">
        <v>34</v>
      </c>
      <c r="W19" s="172">
        <f t="shared" si="11"/>
        <v>1</v>
      </c>
      <c r="X19" s="93">
        <f t="shared" si="12"/>
        <v>2.8333333333333335</v>
      </c>
    </row>
    <row r="20" spans="1:24" ht="15" customHeight="1" x14ac:dyDescent="0.2">
      <c r="A20" s="291" t="s">
        <v>43</v>
      </c>
      <c r="B20" s="72">
        <f t="shared" si="0"/>
        <v>17</v>
      </c>
      <c r="C20" s="72">
        <f t="shared" si="1"/>
        <v>17</v>
      </c>
      <c r="D20" s="172">
        <f t="shared" si="2"/>
        <v>1</v>
      </c>
      <c r="E20" s="72">
        <f t="shared" si="3"/>
        <v>56</v>
      </c>
      <c r="F20" s="72">
        <f t="shared" si="4"/>
        <v>56</v>
      </c>
      <c r="G20" s="172">
        <f t="shared" si="5"/>
        <v>1</v>
      </c>
      <c r="H20" s="93">
        <f t="shared" si="6"/>
        <v>3.2941176470588234</v>
      </c>
      <c r="I20" s="291" t="s">
        <v>43</v>
      </c>
      <c r="J20" s="72">
        <v>11</v>
      </c>
      <c r="K20" s="72">
        <v>11</v>
      </c>
      <c r="L20" s="172">
        <f t="shared" si="7"/>
        <v>1</v>
      </c>
      <c r="M20" s="72">
        <v>41</v>
      </c>
      <c r="N20" s="72">
        <v>41</v>
      </c>
      <c r="O20" s="172">
        <f t="shared" si="8"/>
        <v>1</v>
      </c>
      <c r="P20" s="93">
        <f t="shared" si="9"/>
        <v>3.7272727272727271</v>
      </c>
      <c r="Q20" s="291" t="s">
        <v>43</v>
      </c>
      <c r="R20" s="72">
        <v>6</v>
      </c>
      <c r="S20" s="72">
        <v>6</v>
      </c>
      <c r="T20" s="172">
        <f t="shared" si="10"/>
        <v>1</v>
      </c>
      <c r="U20" s="72">
        <v>15</v>
      </c>
      <c r="V20" s="72">
        <v>15</v>
      </c>
      <c r="W20" s="172">
        <f t="shared" si="11"/>
        <v>1</v>
      </c>
      <c r="X20" s="93">
        <f t="shared" si="12"/>
        <v>2.5</v>
      </c>
    </row>
    <row r="21" spans="1:24" ht="15" customHeight="1" x14ac:dyDescent="0.2">
      <c r="A21" s="291" t="s">
        <v>44</v>
      </c>
      <c r="B21" s="72">
        <f t="shared" si="0"/>
        <v>56</v>
      </c>
      <c r="C21" s="72">
        <f t="shared" si="1"/>
        <v>56</v>
      </c>
      <c r="D21" s="172">
        <f t="shared" si="2"/>
        <v>1</v>
      </c>
      <c r="E21" s="72">
        <f t="shared" si="3"/>
        <v>127</v>
      </c>
      <c r="F21" s="72">
        <f t="shared" si="4"/>
        <v>126</v>
      </c>
      <c r="G21" s="172">
        <f t="shared" si="5"/>
        <v>0.99212598425196852</v>
      </c>
      <c r="H21" s="93">
        <f t="shared" si="6"/>
        <v>2.2678571428571428</v>
      </c>
      <c r="I21" s="291" t="s">
        <v>44</v>
      </c>
      <c r="J21" s="72">
        <v>35</v>
      </c>
      <c r="K21" s="72">
        <v>35</v>
      </c>
      <c r="L21" s="172">
        <f t="shared" si="7"/>
        <v>1</v>
      </c>
      <c r="M21" s="72">
        <v>84</v>
      </c>
      <c r="N21" s="72">
        <v>83</v>
      </c>
      <c r="O21" s="172">
        <f t="shared" si="8"/>
        <v>0.98809523809523814</v>
      </c>
      <c r="P21" s="93">
        <f t="shared" si="9"/>
        <v>2.4</v>
      </c>
      <c r="Q21" s="291" t="s">
        <v>44</v>
      </c>
      <c r="R21" s="72">
        <v>21</v>
      </c>
      <c r="S21" s="72">
        <v>21</v>
      </c>
      <c r="T21" s="172">
        <f t="shared" si="10"/>
        <v>1</v>
      </c>
      <c r="U21" s="72">
        <v>43</v>
      </c>
      <c r="V21" s="72">
        <v>43</v>
      </c>
      <c r="W21" s="172">
        <f t="shared" si="11"/>
        <v>1</v>
      </c>
      <c r="X21" s="93">
        <f t="shared" si="12"/>
        <v>2.0476190476190474</v>
      </c>
    </row>
    <row r="22" spans="1:24" ht="15" customHeight="1" x14ac:dyDescent="0.2">
      <c r="A22" s="291" t="s">
        <v>45</v>
      </c>
      <c r="B22" s="72">
        <f t="shared" si="0"/>
        <v>43</v>
      </c>
      <c r="C22" s="72">
        <f t="shared" si="1"/>
        <v>40</v>
      </c>
      <c r="D22" s="172">
        <f t="shared" si="2"/>
        <v>0.93023255813953487</v>
      </c>
      <c r="E22" s="72">
        <f t="shared" si="3"/>
        <v>93</v>
      </c>
      <c r="F22" s="72">
        <f t="shared" si="4"/>
        <v>89</v>
      </c>
      <c r="G22" s="172">
        <f t="shared" si="5"/>
        <v>0.956989247311828</v>
      </c>
      <c r="H22" s="93">
        <f t="shared" si="6"/>
        <v>2.1627906976744184</v>
      </c>
      <c r="I22" s="291" t="s">
        <v>45</v>
      </c>
      <c r="J22" s="72">
        <v>32</v>
      </c>
      <c r="K22" s="72">
        <v>29</v>
      </c>
      <c r="L22" s="172">
        <f t="shared" si="7"/>
        <v>0.90625</v>
      </c>
      <c r="M22" s="72">
        <v>74</v>
      </c>
      <c r="N22" s="72">
        <v>70</v>
      </c>
      <c r="O22" s="172">
        <f t="shared" si="8"/>
        <v>0.94594594594594594</v>
      </c>
      <c r="P22" s="93">
        <f t="shared" si="9"/>
        <v>2.3125</v>
      </c>
      <c r="Q22" s="291" t="s">
        <v>45</v>
      </c>
      <c r="R22" s="72">
        <v>11</v>
      </c>
      <c r="S22" s="72">
        <v>11</v>
      </c>
      <c r="T22" s="172">
        <f t="shared" si="10"/>
        <v>1</v>
      </c>
      <c r="U22" s="72">
        <v>19</v>
      </c>
      <c r="V22" s="72">
        <v>19</v>
      </c>
      <c r="W22" s="172">
        <f t="shared" si="11"/>
        <v>1</v>
      </c>
      <c r="X22" s="93">
        <f t="shared" si="12"/>
        <v>1.7272727272727273</v>
      </c>
    </row>
    <row r="23" spans="1:24" ht="15" customHeight="1" x14ac:dyDescent="0.2">
      <c r="A23" s="291" t="s">
        <v>46</v>
      </c>
      <c r="B23" s="72">
        <f t="shared" si="0"/>
        <v>53</v>
      </c>
      <c r="C23" s="72">
        <f t="shared" si="1"/>
        <v>52</v>
      </c>
      <c r="D23" s="172">
        <f t="shared" si="2"/>
        <v>0.98113207547169812</v>
      </c>
      <c r="E23" s="72">
        <f t="shared" si="3"/>
        <v>135</v>
      </c>
      <c r="F23" s="72">
        <f t="shared" si="4"/>
        <v>132</v>
      </c>
      <c r="G23" s="172">
        <f t="shared" si="5"/>
        <v>0.97777777777777775</v>
      </c>
      <c r="H23" s="93">
        <f t="shared" si="6"/>
        <v>2.5471698113207548</v>
      </c>
      <c r="I23" s="291" t="s">
        <v>46</v>
      </c>
      <c r="J23" s="72">
        <v>26</v>
      </c>
      <c r="K23" s="72">
        <v>25</v>
      </c>
      <c r="L23" s="172">
        <f t="shared" si="7"/>
        <v>0.96153846153846156</v>
      </c>
      <c r="M23" s="72">
        <v>72</v>
      </c>
      <c r="N23" s="72">
        <v>70</v>
      </c>
      <c r="O23" s="172">
        <f t="shared" si="8"/>
        <v>0.97222222222222221</v>
      </c>
      <c r="P23" s="93">
        <f t="shared" si="9"/>
        <v>2.7692307692307692</v>
      </c>
      <c r="Q23" s="291" t="s">
        <v>46</v>
      </c>
      <c r="R23" s="72">
        <v>27</v>
      </c>
      <c r="S23" s="72">
        <v>27</v>
      </c>
      <c r="T23" s="172">
        <f t="shared" si="10"/>
        <v>1</v>
      </c>
      <c r="U23" s="72">
        <v>63</v>
      </c>
      <c r="V23" s="72">
        <v>62</v>
      </c>
      <c r="W23" s="172">
        <f t="shared" si="11"/>
        <v>0.98412698412698407</v>
      </c>
      <c r="X23" s="93">
        <f t="shared" si="12"/>
        <v>2.3333333333333335</v>
      </c>
    </row>
    <row r="24" spans="1:24" ht="15" customHeight="1" x14ac:dyDescent="0.2">
      <c r="A24" s="291" t="s">
        <v>47</v>
      </c>
      <c r="B24" s="72">
        <f t="shared" si="0"/>
        <v>328</v>
      </c>
      <c r="C24" s="72">
        <f t="shared" si="1"/>
        <v>303</v>
      </c>
      <c r="D24" s="172">
        <f t="shared" si="2"/>
        <v>0.92378048780487809</v>
      </c>
      <c r="E24" s="72">
        <f t="shared" si="3"/>
        <v>725</v>
      </c>
      <c r="F24" s="72">
        <f t="shared" si="4"/>
        <v>694</v>
      </c>
      <c r="G24" s="172">
        <f t="shared" si="5"/>
        <v>0.95724137931034481</v>
      </c>
      <c r="H24" s="93">
        <f t="shared" si="6"/>
        <v>2.2103658536585367</v>
      </c>
      <c r="I24" s="291" t="s">
        <v>47</v>
      </c>
      <c r="J24" s="72">
        <v>208</v>
      </c>
      <c r="K24" s="72">
        <v>196</v>
      </c>
      <c r="L24" s="172">
        <f t="shared" si="7"/>
        <v>0.94230769230769229</v>
      </c>
      <c r="M24" s="72">
        <v>468</v>
      </c>
      <c r="N24" s="72">
        <v>453</v>
      </c>
      <c r="O24" s="172">
        <f t="shared" si="8"/>
        <v>0.96794871794871795</v>
      </c>
      <c r="P24" s="93">
        <f t="shared" si="9"/>
        <v>2.25</v>
      </c>
      <c r="Q24" s="291" t="s">
        <v>47</v>
      </c>
      <c r="R24" s="72">
        <v>120</v>
      </c>
      <c r="S24" s="72">
        <v>107</v>
      </c>
      <c r="T24" s="172">
        <f t="shared" si="10"/>
        <v>0.89166666666666672</v>
      </c>
      <c r="U24" s="72">
        <v>257</v>
      </c>
      <c r="V24" s="72">
        <v>241</v>
      </c>
      <c r="W24" s="172">
        <f t="shared" si="11"/>
        <v>0.9377431906614786</v>
      </c>
      <c r="X24" s="93">
        <f t="shared" si="12"/>
        <v>2.1416666666666666</v>
      </c>
    </row>
    <row r="25" spans="1:24" ht="15" customHeight="1" x14ac:dyDescent="0.2">
      <c r="A25" s="291" t="s">
        <v>48</v>
      </c>
      <c r="B25" s="72">
        <f t="shared" si="0"/>
        <v>40</v>
      </c>
      <c r="C25" s="72">
        <f t="shared" si="1"/>
        <v>38</v>
      </c>
      <c r="D25" s="172">
        <f t="shared" si="2"/>
        <v>0.95</v>
      </c>
      <c r="E25" s="72">
        <f t="shared" si="3"/>
        <v>115</v>
      </c>
      <c r="F25" s="72">
        <f t="shared" si="4"/>
        <v>113</v>
      </c>
      <c r="G25" s="172">
        <f t="shared" si="5"/>
        <v>0.9826086956521739</v>
      </c>
      <c r="H25" s="93">
        <f t="shared" si="6"/>
        <v>2.875</v>
      </c>
      <c r="I25" s="291" t="s">
        <v>48</v>
      </c>
      <c r="J25" s="72">
        <v>28</v>
      </c>
      <c r="K25" s="72">
        <v>27</v>
      </c>
      <c r="L25" s="172">
        <f t="shared" si="7"/>
        <v>0.9642857142857143</v>
      </c>
      <c r="M25" s="72">
        <v>76</v>
      </c>
      <c r="N25" s="72">
        <v>75</v>
      </c>
      <c r="O25" s="172">
        <f t="shared" si="8"/>
        <v>0.98684210526315785</v>
      </c>
      <c r="P25" s="93">
        <f t="shared" si="9"/>
        <v>2.7142857142857144</v>
      </c>
      <c r="Q25" s="291" t="s">
        <v>48</v>
      </c>
      <c r="R25" s="72">
        <v>12</v>
      </c>
      <c r="S25" s="72">
        <v>11</v>
      </c>
      <c r="T25" s="172">
        <f t="shared" si="10"/>
        <v>0.91666666666666663</v>
      </c>
      <c r="U25" s="72">
        <v>39</v>
      </c>
      <c r="V25" s="72">
        <v>38</v>
      </c>
      <c r="W25" s="172">
        <f t="shared" si="11"/>
        <v>0.97435897435897434</v>
      </c>
      <c r="X25" s="93">
        <f t="shared" si="12"/>
        <v>3.25</v>
      </c>
    </row>
    <row r="26" spans="1:24" ht="15" customHeight="1" x14ac:dyDescent="0.2">
      <c r="A26" s="291" t="s">
        <v>49</v>
      </c>
      <c r="B26" s="72">
        <f t="shared" si="0"/>
        <v>83</v>
      </c>
      <c r="C26" s="72">
        <f t="shared" si="1"/>
        <v>79</v>
      </c>
      <c r="D26" s="172">
        <f t="shared" si="2"/>
        <v>0.95180722891566261</v>
      </c>
      <c r="E26" s="72">
        <f t="shared" si="3"/>
        <v>215</v>
      </c>
      <c r="F26" s="72">
        <f t="shared" si="4"/>
        <v>209</v>
      </c>
      <c r="G26" s="172">
        <f t="shared" si="5"/>
        <v>0.97209302325581393</v>
      </c>
      <c r="H26" s="93">
        <f t="shared" si="6"/>
        <v>2.5903614457831323</v>
      </c>
      <c r="I26" s="291" t="s">
        <v>49</v>
      </c>
      <c r="J26" s="72">
        <v>54</v>
      </c>
      <c r="K26" s="72">
        <v>52</v>
      </c>
      <c r="L26" s="172">
        <f t="shared" si="7"/>
        <v>0.96296296296296291</v>
      </c>
      <c r="M26" s="72">
        <v>129</v>
      </c>
      <c r="N26" s="72">
        <v>126</v>
      </c>
      <c r="O26" s="172">
        <f t="shared" si="8"/>
        <v>0.97674418604651159</v>
      </c>
      <c r="P26" s="93">
        <f t="shared" si="9"/>
        <v>2.3888888888888888</v>
      </c>
      <c r="Q26" s="291" t="s">
        <v>49</v>
      </c>
      <c r="R26" s="72">
        <v>29</v>
      </c>
      <c r="S26" s="72">
        <v>27</v>
      </c>
      <c r="T26" s="172">
        <f t="shared" si="10"/>
        <v>0.93103448275862066</v>
      </c>
      <c r="U26" s="72">
        <v>86</v>
      </c>
      <c r="V26" s="72">
        <v>83</v>
      </c>
      <c r="W26" s="172">
        <f t="shared" si="11"/>
        <v>0.96511627906976749</v>
      </c>
      <c r="X26" s="93">
        <f t="shared" si="12"/>
        <v>2.9655172413793105</v>
      </c>
    </row>
    <row r="27" spans="1:24" ht="15" customHeight="1" x14ac:dyDescent="0.2">
      <c r="A27" s="291" t="s">
        <v>50</v>
      </c>
      <c r="B27" s="72">
        <f t="shared" si="0"/>
        <v>23</v>
      </c>
      <c r="C27" s="72">
        <f t="shared" si="1"/>
        <v>22</v>
      </c>
      <c r="D27" s="172">
        <f t="shared" si="2"/>
        <v>0.95652173913043481</v>
      </c>
      <c r="E27" s="72">
        <f t="shared" si="3"/>
        <v>59</v>
      </c>
      <c r="F27" s="72">
        <f t="shared" si="4"/>
        <v>58</v>
      </c>
      <c r="G27" s="172">
        <f t="shared" si="5"/>
        <v>0.98305084745762716</v>
      </c>
      <c r="H27" s="93">
        <f t="shared" si="6"/>
        <v>2.5652173913043477</v>
      </c>
      <c r="I27" s="291" t="s">
        <v>50</v>
      </c>
      <c r="J27" s="72">
        <v>18</v>
      </c>
      <c r="K27" s="72">
        <v>17</v>
      </c>
      <c r="L27" s="172">
        <f t="shared" si="7"/>
        <v>0.94444444444444442</v>
      </c>
      <c r="M27" s="72">
        <v>44</v>
      </c>
      <c r="N27" s="72">
        <v>43</v>
      </c>
      <c r="O27" s="172">
        <f t="shared" si="8"/>
        <v>0.97727272727272729</v>
      </c>
      <c r="P27" s="93">
        <f t="shared" si="9"/>
        <v>2.4444444444444446</v>
      </c>
      <c r="Q27" s="291" t="s">
        <v>50</v>
      </c>
      <c r="R27" s="72">
        <v>5</v>
      </c>
      <c r="S27" s="72">
        <v>5</v>
      </c>
      <c r="T27" s="172">
        <f t="shared" si="10"/>
        <v>1</v>
      </c>
      <c r="U27" s="72">
        <v>15</v>
      </c>
      <c r="V27" s="72">
        <v>15</v>
      </c>
      <c r="W27" s="172">
        <f t="shared" si="11"/>
        <v>1</v>
      </c>
      <c r="X27" s="93">
        <f t="shared" si="12"/>
        <v>3</v>
      </c>
    </row>
    <row r="28" spans="1:24" ht="15" customHeight="1" x14ac:dyDescent="0.2">
      <c r="A28" s="291" t="s">
        <v>51</v>
      </c>
      <c r="B28" s="72">
        <f t="shared" si="0"/>
        <v>46</v>
      </c>
      <c r="C28" s="72">
        <f t="shared" si="1"/>
        <v>45</v>
      </c>
      <c r="D28" s="172">
        <f t="shared" si="2"/>
        <v>0.97826086956521741</v>
      </c>
      <c r="E28" s="72">
        <f t="shared" si="3"/>
        <v>110</v>
      </c>
      <c r="F28" s="72">
        <f t="shared" si="4"/>
        <v>107</v>
      </c>
      <c r="G28" s="172">
        <f t="shared" si="5"/>
        <v>0.97272727272727277</v>
      </c>
      <c r="H28" s="93">
        <f t="shared" si="6"/>
        <v>2.3913043478260869</v>
      </c>
      <c r="I28" s="291" t="s">
        <v>51</v>
      </c>
      <c r="J28" s="72">
        <v>19</v>
      </c>
      <c r="K28" s="72">
        <v>19</v>
      </c>
      <c r="L28" s="172">
        <f t="shared" si="7"/>
        <v>1</v>
      </c>
      <c r="M28" s="72">
        <v>52</v>
      </c>
      <c r="N28" s="72">
        <v>51</v>
      </c>
      <c r="O28" s="172">
        <f t="shared" si="8"/>
        <v>0.98076923076923073</v>
      </c>
      <c r="P28" s="93">
        <f t="shared" si="9"/>
        <v>2.736842105263158</v>
      </c>
      <c r="Q28" s="291" t="s">
        <v>51</v>
      </c>
      <c r="R28" s="72">
        <v>27</v>
      </c>
      <c r="S28" s="72">
        <v>26</v>
      </c>
      <c r="T28" s="172">
        <f t="shared" si="10"/>
        <v>0.96296296296296291</v>
      </c>
      <c r="U28" s="72">
        <v>58</v>
      </c>
      <c r="V28" s="72">
        <v>56</v>
      </c>
      <c r="W28" s="172">
        <f t="shared" si="11"/>
        <v>0.96551724137931039</v>
      </c>
      <c r="X28" s="93">
        <f t="shared" si="12"/>
        <v>2.1481481481481484</v>
      </c>
    </row>
    <row r="29" spans="1:24" ht="15" customHeight="1" x14ac:dyDescent="0.2">
      <c r="A29" s="291" t="s">
        <v>52</v>
      </c>
      <c r="B29" s="72">
        <f t="shared" si="0"/>
        <v>47</v>
      </c>
      <c r="C29" s="72">
        <f t="shared" si="1"/>
        <v>47</v>
      </c>
      <c r="D29" s="172">
        <f t="shared" si="2"/>
        <v>1</v>
      </c>
      <c r="E29" s="72">
        <f t="shared" si="3"/>
        <v>124</v>
      </c>
      <c r="F29" s="72">
        <f t="shared" si="4"/>
        <v>122</v>
      </c>
      <c r="G29" s="172">
        <f t="shared" si="5"/>
        <v>0.9838709677419355</v>
      </c>
      <c r="H29" s="93">
        <f t="shared" si="6"/>
        <v>2.6382978723404253</v>
      </c>
      <c r="I29" s="291" t="s">
        <v>52</v>
      </c>
      <c r="J29" s="72">
        <v>35</v>
      </c>
      <c r="K29" s="72">
        <v>35</v>
      </c>
      <c r="L29" s="172">
        <f t="shared" si="7"/>
        <v>1</v>
      </c>
      <c r="M29" s="72">
        <v>95</v>
      </c>
      <c r="N29" s="72">
        <v>93</v>
      </c>
      <c r="O29" s="172">
        <f t="shared" si="8"/>
        <v>0.97894736842105268</v>
      </c>
      <c r="P29" s="93">
        <f t="shared" si="9"/>
        <v>2.7142857142857144</v>
      </c>
      <c r="Q29" s="291" t="s">
        <v>52</v>
      </c>
      <c r="R29" s="72">
        <v>12</v>
      </c>
      <c r="S29" s="72">
        <v>12</v>
      </c>
      <c r="T29" s="172">
        <f t="shared" si="10"/>
        <v>1</v>
      </c>
      <c r="U29" s="72">
        <v>29</v>
      </c>
      <c r="V29" s="72">
        <v>29</v>
      </c>
      <c r="W29" s="172">
        <f t="shared" si="11"/>
        <v>1</v>
      </c>
      <c r="X29" s="93">
        <f t="shared" si="12"/>
        <v>2.4166666666666665</v>
      </c>
    </row>
    <row r="30" spans="1:24" ht="15" customHeight="1" x14ac:dyDescent="0.2">
      <c r="A30" s="291" t="s">
        <v>53</v>
      </c>
      <c r="B30" s="72">
        <f t="shared" si="0"/>
        <v>1036</v>
      </c>
      <c r="C30" s="72">
        <f t="shared" si="1"/>
        <v>965</v>
      </c>
      <c r="D30" s="172">
        <f t="shared" si="2"/>
        <v>0.93146718146718144</v>
      </c>
      <c r="E30" s="72">
        <f t="shared" si="3"/>
        <v>2223</v>
      </c>
      <c r="F30" s="72">
        <f t="shared" si="4"/>
        <v>2127</v>
      </c>
      <c r="G30" s="172">
        <f t="shared" si="5"/>
        <v>0.95681511470985159</v>
      </c>
      <c r="H30" s="93">
        <f t="shared" si="6"/>
        <v>2.1457528957528957</v>
      </c>
      <c r="I30" s="291" t="s">
        <v>53</v>
      </c>
      <c r="J30" s="72">
        <v>546</v>
      </c>
      <c r="K30" s="72">
        <v>515</v>
      </c>
      <c r="L30" s="172">
        <f t="shared" si="7"/>
        <v>0.9432234432234432</v>
      </c>
      <c r="M30" s="72">
        <v>1218</v>
      </c>
      <c r="N30" s="72">
        <v>1176</v>
      </c>
      <c r="O30" s="172">
        <f t="shared" si="8"/>
        <v>0.96551724137931039</v>
      </c>
      <c r="P30" s="93">
        <f t="shared" si="9"/>
        <v>2.2307692307692308</v>
      </c>
      <c r="Q30" s="291" t="s">
        <v>53</v>
      </c>
      <c r="R30" s="72">
        <v>490</v>
      </c>
      <c r="S30" s="72">
        <v>450</v>
      </c>
      <c r="T30" s="172">
        <f t="shared" si="10"/>
        <v>0.91836734693877553</v>
      </c>
      <c r="U30" s="72">
        <v>1005</v>
      </c>
      <c r="V30" s="72">
        <v>951</v>
      </c>
      <c r="W30" s="172">
        <f t="shared" si="11"/>
        <v>0.94626865671641791</v>
      </c>
      <c r="X30" s="93">
        <f t="shared" si="12"/>
        <v>2.0510204081632653</v>
      </c>
    </row>
    <row r="31" spans="1:24" ht="15" customHeight="1" x14ac:dyDescent="0.2">
      <c r="A31" s="291" t="s">
        <v>54</v>
      </c>
      <c r="B31" s="72">
        <f t="shared" si="0"/>
        <v>94</v>
      </c>
      <c r="C31" s="72">
        <f t="shared" si="1"/>
        <v>90</v>
      </c>
      <c r="D31" s="172">
        <f t="shared" si="2"/>
        <v>0.95744680851063835</v>
      </c>
      <c r="E31" s="72">
        <f t="shared" si="3"/>
        <v>190</v>
      </c>
      <c r="F31" s="72">
        <f t="shared" si="4"/>
        <v>185</v>
      </c>
      <c r="G31" s="172">
        <f t="shared" si="5"/>
        <v>0.97368421052631582</v>
      </c>
      <c r="H31" s="93">
        <f t="shared" si="6"/>
        <v>2.021276595744681</v>
      </c>
      <c r="I31" s="291" t="s">
        <v>54</v>
      </c>
      <c r="J31" s="72">
        <v>43</v>
      </c>
      <c r="K31" s="72">
        <v>39</v>
      </c>
      <c r="L31" s="172">
        <f t="shared" si="7"/>
        <v>0.90697674418604646</v>
      </c>
      <c r="M31" s="72">
        <v>80</v>
      </c>
      <c r="N31" s="72">
        <v>75</v>
      </c>
      <c r="O31" s="172">
        <f t="shared" si="8"/>
        <v>0.9375</v>
      </c>
      <c r="P31" s="93">
        <f t="shared" si="9"/>
        <v>1.8604651162790697</v>
      </c>
      <c r="Q31" s="291" t="s">
        <v>54</v>
      </c>
      <c r="R31" s="72">
        <v>51</v>
      </c>
      <c r="S31" s="72">
        <v>51</v>
      </c>
      <c r="T31" s="172">
        <f t="shared" si="10"/>
        <v>1</v>
      </c>
      <c r="U31" s="72">
        <v>110</v>
      </c>
      <c r="V31" s="72">
        <v>110</v>
      </c>
      <c r="W31" s="172">
        <f t="shared" si="11"/>
        <v>1</v>
      </c>
      <c r="X31" s="93">
        <f t="shared" si="12"/>
        <v>2.1568627450980391</v>
      </c>
    </row>
    <row r="32" spans="1:24" ht="15" customHeight="1" x14ac:dyDescent="0.2">
      <c r="A32" s="291" t="s">
        <v>55</v>
      </c>
      <c r="B32" s="72">
        <f t="shared" si="0"/>
        <v>104</v>
      </c>
      <c r="C32" s="72">
        <f t="shared" si="1"/>
        <v>99</v>
      </c>
      <c r="D32" s="172">
        <f t="shared" si="2"/>
        <v>0.95192307692307687</v>
      </c>
      <c r="E32" s="72">
        <f t="shared" si="3"/>
        <v>266</v>
      </c>
      <c r="F32" s="72">
        <f t="shared" si="4"/>
        <v>253</v>
      </c>
      <c r="G32" s="172">
        <f t="shared" si="5"/>
        <v>0.95112781954887216</v>
      </c>
      <c r="H32" s="93">
        <f t="shared" si="6"/>
        <v>2.5576923076923075</v>
      </c>
      <c r="I32" s="291" t="s">
        <v>55</v>
      </c>
      <c r="J32" s="72">
        <v>73</v>
      </c>
      <c r="K32" s="72">
        <v>69</v>
      </c>
      <c r="L32" s="172">
        <f t="shared" si="7"/>
        <v>0.9452054794520548</v>
      </c>
      <c r="M32" s="72">
        <v>195</v>
      </c>
      <c r="N32" s="72">
        <v>187</v>
      </c>
      <c r="O32" s="172">
        <f t="shared" si="8"/>
        <v>0.95897435897435901</v>
      </c>
      <c r="P32" s="93">
        <f t="shared" si="9"/>
        <v>2.6712328767123288</v>
      </c>
      <c r="Q32" s="291" t="s">
        <v>55</v>
      </c>
      <c r="R32" s="72">
        <v>31</v>
      </c>
      <c r="S32" s="72">
        <v>30</v>
      </c>
      <c r="T32" s="172">
        <f t="shared" si="10"/>
        <v>0.967741935483871</v>
      </c>
      <c r="U32" s="72">
        <v>71</v>
      </c>
      <c r="V32" s="72">
        <v>66</v>
      </c>
      <c r="W32" s="172">
        <f t="shared" si="11"/>
        <v>0.92957746478873238</v>
      </c>
      <c r="X32" s="93">
        <f t="shared" si="12"/>
        <v>2.2903225806451615</v>
      </c>
    </row>
    <row r="33" spans="1:24" ht="15" customHeight="1" x14ac:dyDescent="0.2">
      <c r="A33" s="291" t="s">
        <v>56</v>
      </c>
      <c r="B33" s="72">
        <f t="shared" si="0"/>
        <v>34</v>
      </c>
      <c r="C33" s="72">
        <f t="shared" si="1"/>
        <v>32</v>
      </c>
      <c r="D33" s="172">
        <f t="shared" si="2"/>
        <v>0.94117647058823528</v>
      </c>
      <c r="E33" s="72">
        <f t="shared" si="3"/>
        <v>81</v>
      </c>
      <c r="F33" s="72">
        <f t="shared" si="4"/>
        <v>79</v>
      </c>
      <c r="G33" s="172">
        <f t="shared" si="5"/>
        <v>0.97530864197530864</v>
      </c>
      <c r="H33" s="93">
        <f t="shared" si="6"/>
        <v>2.3823529411764706</v>
      </c>
      <c r="I33" s="291" t="s">
        <v>56</v>
      </c>
      <c r="J33" s="72">
        <v>21</v>
      </c>
      <c r="K33" s="72">
        <v>19</v>
      </c>
      <c r="L33" s="172">
        <f t="shared" si="7"/>
        <v>0.90476190476190477</v>
      </c>
      <c r="M33" s="72">
        <v>51</v>
      </c>
      <c r="N33" s="72">
        <v>49</v>
      </c>
      <c r="O33" s="172">
        <f t="shared" si="8"/>
        <v>0.96078431372549022</v>
      </c>
      <c r="P33" s="93">
        <f t="shared" si="9"/>
        <v>2.4285714285714284</v>
      </c>
      <c r="Q33" s="291" t="s">
        <v>56</v>
      </c>
      <c r="R33" s="72">
        <v>13</v>
      </c>
      <c r="S33" s="72">
        <v>13</v>
      </c>
      <c r="T33" s="172">
        <f t="shared" si="10"/>
        <v>1</v>
      </c>
      <c r="U33" s="72">
        <v>30</v>
      </c>
      <c r="V33" s="72">
        <v>30</v>
      </c>
      <c r="W33" s="172">
        <f t="shared" si="11"/>
        <v>1</v>
      </c>
      <c r="X33" s="93">
        <f t="shared" si="12"/>
        <v>2.3076923076923075</v>
      </c>
    </row>
    <row r="34" spans="1:24" ht="15" customHeight="1" x14ac:dyDescent="0.2">
      <c r="A34" s="291" t="s">
        <v>57</v>
      </c>
      <c r="B34" s="72">
        <f t="shared" si="0"/>
        <v>18</v>
      </c>
      <c r="C34" s="72">
        <f t="shared" si="1"/>
        <v>18</v>
      </c>
      <c r="D34" s="172">
        <f t="shared" si="2"/>
        <v>1</v>
      </c>
      <c r="E34" s="72">
        <f t="shared" si="3"/>
        <v>60</v>
      </c>
      <c r="F34" s="72">
        <f t="shared" si="4"/>
        <v>59</v>
      </c>
      <c r="G34" s="172">
        <f t="shared" si="5"/>
        <v>0.98333333333333328</v>
      </c>
      <c r="H34" s="93">
        <f t="shared" si="6"/>
        <v>3.3333333333333335</v>
      </c>
      <c r="I34" s="291" t="s">
        <v>57</v>
      </c>
      <c r="J34" s="72">
        <v>12</v>
      </c>
      <c r="K34" s="72">
        <v>12</v>
      </c>
      <c r="L34" s="172">
        <f t="shared" si="7"/>
        <v>1</v>
      </c>
      <c r="M34" s="72">
        <v>36</v>
      </c>
      <c r="N34" s="72">
        <v>35</v>
      </c>
      <c r="O34" s="172">
        <f t="shared" si="8"/>
        <v>0.97222222222222221</v>
      </c>
      <c r="P34" s="93">
        <f t="shared" si="9"/>
        <v>3</v>
      </c>
      <c r="Q34" s="291" t="s">
        <v>57</v>
      </c>
      <c r="R34" s="72">
        <v>6</v>
      </c>
      <c r="S34" s="72">
        <v>6</v>
      </c>
      <c r="T34" s="172">
        <f t="shared" si="10"/>
        <v>1</v>
      </c>
      <c r="U34" s="72">
        <v>24</v>
      </c>
      <c r="V34" s="72">
        <v>24</v>
      </c>
      <c r="W34" s="172">
        <f t="shared" si="11"/>
        <v>1</v>
      </c>
      <c r="X34" s="93">
        <f t="shared" si="12"/>
        <v>4</v>
      </c>
    </row>
    <row r="35" spans="1:24" ht="15" customHeight="1" x14ac:dyDescent="0.2">
      <c r="A35" s="291" t="s">
        <v>58</v>
      </c>
      <c r="B35" s="72">
        <f t="shared" si="0"/>
        <v>26</v>
      </c>
      <c r="C35" s="72">
        <f t="shared" si="1"/>
        <v>25</v>
      </c>
      <c r="D35" s="172">
        <f t="shared" si="2"/>
        <v>0.96153846153846156</v>
      </c>
      <c r="E35" s="72">
        <f t="shared" si="3"/>
        <v>60</v>
      </c>
      <c r="F35" s="72">
        <f t="shared" si="4"/>
        <v>58</v>
      </c>
      <c r="G35" s="172">
        <f t="shared" si="5"/>
        <v>0.96666666666666667</v>
      </c>
      <c r="H35" s="93">
        <f t="shared" si="6"/>
        <v>2.3076923076923075</v>
      </c>
      <c r="I35" s="291" t="s">
        <v>58</v>
      </c>
      <c r="J35" s="72">
        <v>23</v>
      </c>
      <c r="K35" s="72">
        <v>22</v>
      </c>
      <c r="L35" s="172">
        <f t="shared" si="7"/>
        <v>0.95652173913043481</v>
      </c>
      <c r="M35" s="72">
        <v>55</v>
      </c>
      <c r="N35" s="72">
        <v>54</v>
      </c>
      <c r="O35" s="172">
        <f t="shared" si="8"/>
        <v>0.98181818181818181</v>
      </c>
      <c r="P35" s="93">
        <f t="shared" si="9"/>
        <v>2.3913043478260869</v>
      </c>
      <c r="Q35" s="291" t="s">
        <v>58</v>
      </c>
      <c r="R35" s="72">
        <v>3</v>
      </c>
      <c r="S35" s="72">
        <v>3</v>
      </c>
      <c r="T35" s="172">
        <f t="shared" si="10"/>
        <v>1</v>
      </c>
      <c r="U35" s="72">
        <v>5</v>
      </c>
      <c r="V35" s="72">
        <v>4</v>
      </c>
      <c r="W35" s="172">
        <f t="shared" si="11"/>
        <v>0.8</v>
      </c>
      <c r="X35" s="93">
        <f t="shared" si="12"/>
        <v>1.6666666666666667</v>
      </c>
    </row>
    <row r="36" spans="1:24" ht="15" customHeight="1" x14ac:dyDescent="0.2">
      <c r="A36" s="291" t="s">
        <v>59</v>
      </c>
      <c r="B36" s="72">
        <f t="shared" si="0"/>
        <v>63</v>
      </c>
      <c r="C36" s="72">
        <f t="shared" si="1"/>
        <v>62</v>
      </c>
      <c r="D36" s="172">
        <f t="shared" si="2"/>
        <v>0.98412698412698407</v>
      </c>
      <c r="E36" s="72">
        <f t="shared" si="3"/>
        <v>165</v>
      </c>
      <c r="F36" s="72">
        <f t="shared" si="4"/>
        <v>163</v>
      </c>
      <c r="G36" s="172">
        <f t="shared" si="5"/>
        <v>0.98787878787878791</v>
      </c>
      <c r="H36" s="93">
        <f t="shared" si="6"/>
        <v>2.6190476190476191</v>
      </c>
      <c r="I36" s="291" t="s">
        <v>59</v>
      </c>
      <c r="J36" s="72">
        <v>40</v>
      </c>
      <c r="K36" s="72">
        <v>39</v>
      </c>
      <c r="L36" s="172">
        <f t="shared" si="7"/>
        <v>0.97499999999999998</v>
      </c>
      <c r="M36" s="72">
        <v>102</v>
      </c>
      <c r="N36" s="72">
        <v>100</v>
      </c>
      <c r="O36" s="172">
        <f t="shared" si="8"/>
        <v>0.98039215686274506</v>
      </c>
      <c r="P36" s="93">
        <f t="shared" si="9"/>
        <v>2.5499999999999998</v>
      </c>
      <c r="Q36" s="291" t="s">
        <v>59</v>
      </c>
      <c r="R36" s="72">
        <v>23</v>
      </c>
      <c r="S36" s="72">
        <v>23</v>
      </c>
      <c r="T36" s="172">
        <f t="shared" si="10"/>
        <v>1</v>
      </c>
      <c r="U36" s="72">
        <v>63</v>
      </c>
      <c r="V36" s="72">
        <v>63</v>
      </c>
      <c r="W36" s="172">
        <f t="shared" si="11"/>
        <v>1</v>
      </c>
      <c r="X36" s="93">
        <f t="shared" si="12"/>
        <v>2.7391304347826089</v>
      </c>
    </row>
    <row r="37" spans="1:24" ht="15" customHeight="1" x14ac:dyDescent="0.2">
      <c r="A37" s="291" t="s">
        <v>60</v>
      </c>
      <c r="B37" s="72">
        <f t="shared" si="0"/>
        <v>32</v>
      </c>
      <c r="C37" s="72">
        <f t="shared" si="1"/>
        <v>32</v>
      </c>
      <c r="D37" s="172">
        <f t="shared" si="2"/>
        <v>1</v>
      </c>
      <c r="E37" s="72">
        <f t="shared" si="3"/>
        <v>86</v>
      </c>
      <c r="F37" s="72">
        <f t="shared" si="4"/>
        <v>85</v>
      </c>
      <c r="G37" s="172">
        <f t="shared" si="5"/>
        <v>0.98837209302325579</v>
      </c>
      <c r="H37" s="93">
        <f t="shared" si="6"/>
        <v>2.6875</v>
      </c>
      <c r="I37" s="291" t="s">
        <v>60</v>
      </c>
      <c r="J37" s="72">
        <v>20</v>
      </c>
      <c r="K37" s="72">
        <v>20</v>
      </c>
      <c r="L37" s="172">
        <f t="shared" si="7"/>
        <v>1</v>
      </c>
      <c r="M37" s="72">
        <v>57</v>
      </c>
      <c r="N37" s="72">
        <v>56</v>
      </c>
      <c r="O37" s="172">
        <f t="shared" si="8"/>
        <v>0.98245614035087714</v>
      </c>
      <c r="P37" s="93">
        <f t="shared" si="9"/>
        <v>2.85</v>
      </c>
      <c r="Q37" s="291" t="s">
        <v>60</v>
      </c>
      <c r="R37" s="72">
        <v>12</v>
      </c>
      <c r="S37" s="72">
        <v>12</v>
      </c>
      <c r="T37" s="172">
        <f t="shared" si="10"/>
        <v>1</v>
      </c>
      <c r="U37" s="72">
        <v>29</v>
      </c>
      <c r="V37" s="72">
        <v>29</v>
      </c>
      <c r="W37" s="172">
        <f t="shared" si="11"/>
        <v>1</v>
      </c>
      <c r="X37" s="93">
        <f t="shared" si="12"/>
        <v>2.4166666666666665</v>
      </c>
    </row>
    <row r="38" spans="1:24" ht="20.100000000000001" customHeight="1" x14ac:dyDescent="0.2">
      <c r="A38" s="213" t="s">
        <v>5</v>
      </c>
      <c r="B38" s="120">
        <f>SUM(B10:B37)</f>
        <v>2724</v>
      </c>
      <c r="C38" s="120">
        <f>SUM(C10:C37)</f>
        <v>2584</v>
      </c>
      <c r="D38" s="173">
        <f t="shared" si="2"/>
        <v>0.94860499265785614</v>
      </c>
      <c r="E38" s="120">
        <f>SUM(E10:E37)</f>
        <v>6443</v>
      </c>
      <c r="F38" s="120">
        <f>SUM(F10:F37)</f>
        <v>6236</v>
      </c>
      <c r="G38" s="173">
        <f>F38/E38</f>
        <v>0.96787210926586997</v>
      </c>
      <c r="H38" s="143">
        <f>E38/B38</f>
        <v>2.3652716593245229</v>
      </c>
      <c r="I38" s="213" t="s">
        <v>5</v>
      </c>
      <c r="J38" s="120">
        <f>SUM(J10:J37)</f>
        <v>1603</v>
      </c>
      <c r="K38" s="120">
        <f>SUM(K10:K37)</f>
        <v>1526</v>
      </c>
      <c r="L38" s="173">
        <f>K38/J38</f>
        <v>0.95196506550218341</v>
      </c>
      <c r="M38" s="120">
        <f>SUM(M10:M37)</f>
        <v>3907</v>
      </c>
      <c r="N38" s="120">
        <f>SUM(N10:N37)</f>
        <v>3793</v>
      </c>
      <c r="O38" s="173">
        <f>N38/M38</f>
        <v>0.97082160225236758</v>
      </c>
      <c r="P38" s="143">
        <f>M38/J38</f>
        <v>2.4373050530255771</v>
      </c>
      <c r="Q38" s="213" t="s">
        <v>5</v>
      </c>
      <c r="R38" s="120">
        <f>SUM(R10:R37)</f>
        <v>1121</v>
      </c>
      <c r="S38" s="120">
        <f>SUM(S10:S37)</f>
        <v>1058</v>
      </c>
      <c r="T38" s="173">
        <f>S38/R38</f>
        <v>0.94380017841213204</v>
      </c>
      <c r="U38" s="120">
        <f>SUM(U10:U37)</f>
        <v>2536</v>
      </c>
      <c r="V38" s="120">
        <f>SUM(V10:V37)</f>
        <v>2443</v>
      </c>
      <c r="W38" s="173">
        <f>V38/U38</f>
        <v>0.96332807570977919</v>
      </c>
      <c r="X38" s="143">
        <f>U38/R38</f>
        <v>2.2622658340767172</v>
      </c>
    </row>
    <row r="40" spans="1:24" ht="43.5" customHeight="1" x14ac:dyDescent="0.2">
      <c r="A40" s="366" t="s">
        <v>354</v>
      </c>
      <c r="B40" s="392"/>
      <c r="C40" s="392"/>
      <c r="D40" s="392"/>
      <c r="E40" s="392"/>
      <c r="F40" s="392"/>
      <c r="G40" s="392"/>
      <c r="H40" s="392"/>
      <c r="I40" s="263"/>
    </row>
    <row r="41" spans="1:24" ht="29.25" customHeight="1" x14ac:dyDescent="0.2">
      <c r="A41" s="365" t="s">
        <v>296</v>
      </c>
      <c r="B41" s="365"/>
      <c r="C41" s="365"/>
      <c r="D41" s="365"/>
      <c r="E41" s="365"/>
      <c r="F41" s="365"/>
      <c r="G41" s="365"/>
      <c r="H41" s="365"/>
      <c r="I41" s="262"/>
    </row>
    <row r="42" spans="1:24" ht="24" customHeight="1" x14ac:dyDescent="0.2">
      <c r="A42" s="365" t="s">
        <v>272</v>
      </c>
      <c r="B42" s="365"/>
      <c r="C42" s="365"/>
      <c r="D42" s="365"/>
      <c r="E42" s="365"/>
      <c r="F42" s="365"/>
      <c r="G42" s="365"/>
      <c r="H42" s="365"/>
      <c r="I42" s="262"/>
    </row>
  </sheetData>
  <mergeCells count="20">
    <mergeCell ref="A42:H42"/>
    <mergeCell ref="A40:H40"/>
    <mergeCell ref="A3:H3"/>
    <mergeCell ref="B7:D7"/>
    <mergeCell ref="E7:G7"/>
    <mergeCell ref="H7:H8"/>
    <mergeCell ref="B6:H6"/>
    <mergeCell ref="A6:A8"/>
    <mergeCell ref="A4:H4"/>
    <mergeCell ref="R6:X6"/>
    <mergeCell ref="R7:T7"/>
    <mergeCell ref="U7:W7"/>
    <mergeCell ref="X7:X8"/>
    <mergeCell ref="A41:H41"/>
    <mergeCell ref="I6:I8"/>
    <mergeCell ref="Q6:Q8"/>
    <mergeCell ref="J6:P6"/>
    <mergeCell ref="J7:L7"/>
    <mergeCell ref="M7:O7"/>
    <mergeCell ref="P7:P8"/>
  </mergeCells>
  <hyperlinks>
    <hyperlink ref="A1" location="Съдържание!Print_Area" display="към съдържанието" xr:uid="{00000000-0004-0000-1A00-000000000000}"/>
  </hyperlinks>
  <printOptions horizontalCentered="1"/>
  <pageMargins left="0.15748031496062992" right="0.15748031496062992" top="0.59055118110236227" bottom="0.39370078740157483" header="0" footer="0"/>
  <pageSetup paperSize="9" scale="85" orientation="portrait" r:id="rId1"/>
  <headerFooter alignWithMargins="0"/>
  <colBreaks count="2" manualBreakCount="2">
    <brk id="8" max="1048575" man="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pageSetUpPr fitToPage="1"/>
  </sheetPr>
  <dimension ref="A1:P57"/>
  <sheetViews>
    <sheetView zoomScale="82" zoomScaleNormal="82" zoomScaleSheetLayoutView="78" workbookViewId="0">
      <selection activeCell="R25" sqref="R25"/>
    </sheetView>
  </sheetViews>
  <sheetFormatPr defaultRowHeight="12.75" x14ac:dyDescent="0.2"/>
  <cols>
    <col min="1" max="1" width="16.7109375" style="70" customWidth="1"/>
    <col min="2" max="2" width="13.7109375" style="70" customWidth="1"/>
    <col min="3" max="3" width="16.7109375" style="70" customWidth="1"/>
    <col min="4" max="4" width="12.7109375" style="70" customWidth="1"/>
    <col min="5" max="5" width="9.7109375" style="70" customWidth="1"/>
    <col min="6" max="6" width="12.7109375" style="70" customWidth="1"/>
    <col min="7" max="7" width="13.7109375" style="70" customWidth="1"/>
    <col min="8" max="8" width="16.7109375" style="70" customWidth="1"/>
    <col min="9" max="9" width="12.7109375" style="70" customWidth="1"/>
    <col min="10" max="10" width="11.42578125" style="70" customWidth="1"/>
    <col min="11" max="11" width="12.7109375" style="70" customWidth="1"/>
    <col min="12" max="12" width="13.7109375" style="70" customWidth="1"/>
    <col min="13" max="13" width="16.7109375" style="70" customWidth="1"/>
    <col min="14" max="14" width="12.7109375" style="70" customWidth="1"/>
    <col min="15" max="15" width="10.7109375" style="70" customWidth="1"/>
    <col min="16" max="16" width="12.7109375" style="70" customWidth="1"/>
    <col min="17" max="16384" width="9.140625" style="70"/>
  </cols>
  <sheetData>
    <row r="1" spans="1:16" ht="15" customHeight="1" x14ac:dyDescent="0.2">
      <c r="A1" s="159" t="s">
        <v>64</v>
      </c>
      <c r="B1" s="74"/>
      <c r="C1" s="74"/>
      <c r="D1" s="82"/>
      <c r="E1" s="90"/>
      <c r="F1" s="90"/>
      <c r="I1" s="82"/>
      <c r="J1" s="82"/>
      <c r="K1" s="82"/>
      <c r="L1" s="82"/>
      <c r="M1" s="82"/>
      <c r="N1" s="82"/>
    </row>
    <row r="2" spans="1:16" ht="12.75" customHeight="1" x14ac:dyDescent="0.2">
      <c r="A2" s="159"/>
      <c r="B2" s="260"/>
      <c r="C2" s="260"/>
      <c r="D2" s="82"/>
      <c r="E2" s="90"/>
      <c r="F2" s="90"/>
      <c r="I2" s="82"/>
      <c r="J2" s="82"/>
      <c r="K2" s="82"/>
      <c r="L2" s="82"/>
      <c r="M2" s="82"/>
      <c r="N2" s="82"/>
    </row>
    <row r="3" spans="1:16" ht="15" customHeight="1" x14ac:dyDescent="0.2">
      <c r="A3" s="370" t="s">
        <v>291</v>
      </c>
      <c r="B3" s="371"/>
      <c r="C3" s="371"/>
      <c r="D3" s="371"/>
      <c r="E3" s="371"/>
      <c r="F3" s="371"/>
      <c r="G3" s="267"/>
      <c r="H3" s="267"/>
      <c r="I3" s="82"/>
      <c r="J3" s="82"/>
      <c r="K3" s="82"/>
      <c r="L3" s="82"/>
      <c r="M3" s="82"/>
      <c r="N3" s="82"/>
    </row>
    <row r="4" spans="1:16" ht="30" customHeight="1" x14ac:dyDescent="0.2">
      <c r="A4" s="354" t="s">
        <v>371</v>
      </c>
      <c r="B4" s="354"/>
      <c r="C4" s="354"/>
      <c r="D4" s="354"/>
      <c r="E4" s="354"/>
      <c r="F4" s="354"/>
      <c r="G4" s="354"/>
      <c r="H4" s="354"/>
      <c r="I4" s="354"/>
      <c r="J4" s="354"/>
      <c r="K4" s="354"/>
      <c r="L4" s="266"/>
      <c r="M4" s="266"/>
      <c r="N4" s="266"/>
      <c r="O4" s="266"/>
      <c r="P4" s="266"/>
    </row>
    <row r="5" spans="1:16" ht="15" customHeight="1" x14ac:dyDescent="0.2">
      <c r="A5" s="74"/>
      <c r="B5" s="74"/>
      <c r="C5" s="74"/>
      <c r="D5" s="74"/>
      <c r="E5" s="74"/>
      <c r="F5" s="74"/>
    </row>
    <row r="6" spans="1:16" s="307" customFormat="1" ht="15" customHeight="1" x14ac:dyDescent="0.2">
      <c r="A6" s="372" t="s">
        <v>288</v>
      </c>
      <c r="B6" s="367" t="s">
        <v>5</v>
      </c>
      <c r="C6" s="368"/>
      <c r="D6" s="368"/>
      <c r="E6" s="368"/>
      <c r="F6" s="369"/>
      <c r="G6" s="367" t="s">
        <v>273</v>
      </c>
      <c r="H6" s="368"/>
      <c r="I6" s="368"/>
      <c r="J6" s="368"/>
      <c r="K6" s="369"/>
      <c r="L6" s="367" t="s">
        <v>274</v>
      </c>
      <c r="M6" s="368"/>
      <c r="N6" s="368"/>
      <c r="O6" s="368"/>
      <c r="P6" s="369"/>
    </row>
    <row r="7" spans="1:16" ht="60" customHeight="1" x14ac:dyDescent="0.2">
      <c r="A7" s="373"/>
      <c r="B7" s="127" t="s">
        <v>224</v>
      </c>
      <c r="C7" s="128" t="s">
        <v>244</v>
      </c>
      <c r="D7" s="217" t="s">
        <v>66</v>
      </c>
      <c r="E7" s="128" t="s">
        <v>200</v>
      </c>
      <c r="F7" s="228" t="s">
        <v>177</v>
      </c>
      <c r="G7" s="227" t="s">
        <v>230</v>
      </c>
      <c r="H7" s="128" t="s">
        <v>244</v>
      </c>
      <c r="I7" s="217" t="s">
        <v>66</v>
      </c>
      <c r="J7" s="128" t="s">
        <v>200</v>
      </c>
      <c r="K7" s="228" t="s">
        <v>177</v>
      </c>
      <c r="L7" s="227" t="s">
        <v>230</v>
      </c>
      <c r="M7" s="128" t="s">
        <v>244</v>
      </c>
      <c r="N7" s="217" t="s">
        <v>66</v>
      </c>
      <c r="O7" s="128" t="s">
        <v>200</v>
      </c>
      <c r="P7" s="228" t="s">
        <v>177</v>
      </c>
    </row>
    <row r="8" spans="1:16" ht="20.100000000000001" customHeight="1" x14ac:dyDescent="0.2">
      <c r="A8" s="223">
        <v>1</v>
      </c>
      <c r="B8" s="227">
        <v>2</v>
      </c>
      <c r="C8" s="128">
        <v>3</v>
      </c>
      <c r="D8" s="217">
        <v>4</v>
      </c>
      <c r="E8" s="128" t="s">
        <v>195</v>
      </c>
      <c r="F8" s="228" t="s">
        <v>193</v>
      </c>
      <c r="G8" s="227">
        <v>7</v>
      </c>
      <c r="H8" s="128">
        <v>8</v>
      </c>
      <c r="I8" s="217">
        <v>9</v>
      </c>
      <c r="J8" s="128" t="s">
        <v>279</v>
      </c>
      <c r="K8" s="128" t="s">
        <v>275</v>
      </c>
      <c r="L8" s="227">
        <v>12</v>
      </c>
      <c r="M8" s="128">
        <v>13</v>
      </c>
      <c r="N8" s="217">
        <v>14</v>
      </c>
      <c r="O8" s="128" t="s">
        <v>276</v>
      </c>
      <c r="P8" s="228" t="s">
        <v>277</v>
      </c>
    </row>
    <row r="9" spans="1:16" ht="15" customHeight="1" x14ac:dyDescent="0.2">
      <c r="A9" s="224" t="s">
        <v>33</v>
      </c>
      <c r="B9" s="218">
        <f t="shared" ref="B9:B36" si="0">G9+L9</f>
        <v>170</v>
      </c>
      <c r="C9" s="78">
        <f t="shared" ref="C9:D36" si="1">H9+M9</f>
        <v>162534.54999999999</v>
      </c>
      <c r="D9" s="72">
        <f t="shared" si="1"/>
        <v>2488</v>
      </c>
      <c r="E9" s="79">
        <f>C9/D9</f>
        <v>65.327391479099674</v>
      </c>
      <c r="F9" s="229">
        <f>C9/B9</f>
        <v>956.08558823529404</v>
      </c>
      <c r="G9" s="218">
        <v>108</v>
      </c>
      <c r="H9" s="78">
        <v>107562.36</v>
      </c>
      <c r="I9" s="72">
        <v>1687</v>
      </c>
      <c r="J9" s="79">
        <f>H9/I9</f>
        <v>63.75954949614701</v>
      </c>
      <c r="K9" s="229">
        <f>H9/G9</f>
        <v>995.94777777777779</v>
      </c>
      <c r="L9" s="218">
        <v>62</v>
      </c>
      <c r="M9" s="78">
        <v>54972.19</v>
      </c>
      <c r="N9" s="72">
        <v>801</v>
      </c>
      <c r="O9" s="79">
        <f>M9/N9</f>
        <v>68.629450686641704</v>
      </c>
      <c r="P9" s="229">
        <f>M9/L9</f>
        <v>886.64822580645171</v>
      </c>
    </row>
    <row r="10" spans="1:16" ht="15" customHeight="1" x14ac:dyDescent="0.2">
      <c r="A10" s="224" t="s">
        <v>34</v>
      </c>
      <c r="B10" s="218">
        <f t="shared" si="0"/>
        <v>263</v>
      </c>
      <c r="C10" s="78">
        <f t="shared" si="1"/>
        <v>312067.62</v>
      </c>
      <c r="D10" s="72">
        <f t="shared" si="1"/>
        <v>3906</v>
      </c>
      <c r="E10" s="79">
        <f t="shared" ref="E10:E36" si="2">C10/D10</f>
        <v>79.894423963133633</v>
      </c>
      <c r="F10" s="229">
        <f t="shared" ref="F10:F36" si="3">C10/B10</f>
        <v>1186.5688973384031</v>
      </c>
      <c r="G10" s="218">
        <v>158</v>
      </c>
      <c r="H10" s="78">
        <v>176473.36</v>
      </c>
      <c r="I10" s="72">
        <v>2341</v>
      </c>
      <c r="J10" s="79">
        <f t="shared" ref="J10:J36" si="4">H10/I10</f>
        <v>75.383750533959841</v>
      </c>
      <c r="K10" s="229">
        <f t="shared" ref="K10:K32" si="5">H10/G10</f>
        <v>1116.9199999999998</v>
      </c>
      <c r="L10" s="218">
        <v>105</v>
      </c>
      <c r="M10" s="78">
        <v>135594.26</v>
      </c>
      <c r="N10" s="72">
        <v>1565</v>
      </c>
      <c r="O10" s="79">
        <f t="shared" ref="O10:O36" si="6">M10/N10</f>
        <v>86.641699680511195</v>
      </c>
      <c r="P10" s="229">
        <f t="shared" ref="P10:P32" si="7">M10/L10</f>
        <v>1291.3739047619049</v>
      </c>
    </row>
    <row r="11" spans="1:16" ht="15" customHeight="1" x14ac:dyDescent="0.2">
      <c r="A11" s="224" t="s">
        <v>35</v>
      </c>
      <c r="B11" s="218">
        <f t="shared" si="0"/>
        <v>456</v>
      </c>
      <c r="C11" s="78">
        <f t="shared" si="1"/>
        <v>546604.39999999991</v>
      </c>
      <c r="D11" s="72">
        <f t="shared" si="1"/>
        <v>6717</v>
      </c>
      <c r="E11" s="79">
        <f t="shared" si="2"/>
        <v>81.376269167783221</v>
      </c>
      <c r="F11" s="229">
        <f t="shared" si="3"/>
        <v>1198.6938596491227</v>
      </c>
      <c r="G11" s="218">
        <v>291</v>
      </c>
      <c r="H11" s="78">
        <v>341670.1</v>
      </c>
      <c r="I11" s="72">
        <v>4301</v>
      </c>
      <c r="J11" s="79">
        <f t="shared" si="4"/>
        <v>79.43968844454777</v>
      </c>
      <c r="K11" s="229">
        <f t="shared" si="5"/>
        <v>1174.1240549828178</v>
      </c>
      <c r="L11" s="218">
        <v>165</v>
      </c>
      <c r="M11" s="78">
        <v>204934.3</v>
      </c>
      <c r="N11" s="72">
        <v>2416</v>
      </c>
      <c r="O11" s="79">
        <f t="shared" si="6"/>
        <v>84.823799668874173</v>
      </c>
      <c r="P11" s="229">
        <f t="shared" si="7"/>
        <v>1242.0260606060606</v>
      </c>
    </row>
    <row r="12" spans="1:16" ht="15" customHeight="1" x14ac:dyDescent="0.2">
      <c r="A12" s="224" t="s">
        <v>36</v>
      </c>
      <c r="B12" s="218">
        <f t="shared" si="0"/>
        <v>170</v>
      </c>
      <c r="C12" s="78">
        <f t="shared" si="1"/>
        <v>193714.96</v>
      </c>
      <c r="D12" s="72">
        <f t="shared" si="1"/>
        <v>2563</v>
      </c>
      <c r="E12" s="79">
        <f t="shared" si="2"/>
        <v>75.58133437378072</v>
      </c>
      <c r="F12" s="229">
        <f t="shared" si="3"/>
        <v>1139.4997647058824</v>
      </c>
      <c r="G12" s="218">
        <v>100</v>
      </c>
      <c r="H12" s="78">
        <v>118305.56</v>
      </c>
      <c r="I12" s="72">
        <v>1554</v>
      </c>
      <c r="J12" s="79">
        <f t="shared" si="4"/>
        <v>76.129703989703984</v>
      </c>
      <c r="K12" s="229">
        <f t="shared" si="5"/>
        <v>1183.0555999999999</v>
      </c>
      <c r="L12" s="218">
        <v>70</v>
      </c>
      <c r="M12" s="78">
        <v>75409.399999999994</v>
      </c>
      <c r="N12" s="72">
        <v>1009</v>
      </c>
      <c r="O12" s="79">
        <f t="shared" si="6"/>
        <v>74.736769078295339</v>
      </c>
      <c r="P12" s="229">
        <f t="shared" si="7"/>
        <v>1077.2771428571427</v>
      </c>
    </row>
    <row r="13" spans="1:16" ht="15" customHeight="1" x14ac:dyDescent="0.2">
      <c r="A13" s="224" t="s">
        <v>37</v>
      </c>
      <c r="B13" s="218">
        <f t="shared" si="0"/>
        <v>21</v>
      </c>
      <c r="C13" s="78">
        <f t="shared" si="1"/>
        <v>18868.72</v>
      </c>
      <c r="D13" s="72">
        <f t="shared" si="1"/>
        <v>327</v>
      </c>
      <c r="E13" s="79">
        <f t="shared" si="2"/>
        <v>57.702507645259942</v>
      </c>
      <c r="F13" s="229">
        <f t="shared" si="3"/>
        <v>898.5104761904762</v>
      </c>
      <c r="G13" s="218">
        <v>14</v>
      </c>
      <c r="H13" s="78">
        <v>14166.16</v>
      </c>
      <c r="I13" s="72">
        <v>242</v>
      </c>
      <c r="J13" s="79">
        <f t="shared" si="4"/>
        <v>58.537851239669422</v>
      </c>
      <c r="K13" s="229">
        <f t="shared" si="5"/>
        <v>1011.8685714285714</v>
      </c>
      <c r="L13" s="218">
        <v>7</v>
      </c>
      <c r="M13" s="78">
        <v>4702.5600000000004</v>
      </c>
      <c r="N13" s="72">
        <v>85</v>
      </c>
      <c r="O13" s="79">
        <f t="shared" si="6"/>
        <v>55.324235294117649</v>
      </c>
      <c r="P13" s="229">
        <f t="shared" si="7"/>
        <v>671.79428571428582</v>
      </c>
    </row>
    <row r="14" spans="1:16" ht="15" customHeight="1" x14ac:dyDescent="0.2">
      <c r="A14" s="224" t="s">
        <v>38</v>
      </c>
      <c r="B14" s="218">
        <f t="shared" si="0"/>
        <v>85</v>
      </c>
      <c r="C14" s="78">
        <f t="shared" si="1"/>
        <v>102757.45999999999</v>
      </c>
      <c r="D14" s="72">
        <f t="shared" si="1"/>
        <v>1330</v>
      </c>
      <c r="E14" s="79">
        <f t="shared" si="2"/>
        <v>77.261248120300749</v>
      </c>
      <c r="F14" s="229">
        <f t="shared" si="3"/>
        <v>1208.911294117647</v>
      </c>
      <c r="G14" s="218">
        <v>50</v>
      </c>
      <c r="H14" s="78">
        <v>59551.97</v>
      </c>
      <c r="I14" s="72">
        <v>779</v>
      </c>
      <c r="J14" s="79">
        <f t="shared" si="4"/>
        <v>76.446688061617465</v>
      </c>
      <c r="K14" s="229">
        <f t="shared" si="5"/>
        <v>1191.0394000000001</v>
      </c>
      <c r="L14" s="218">
        <v>35</v>
      </c>
      <c r="M14" s="78">
        <v>43205.49</v>
      </c>
      <c r="N14" s="72">
        <v>551</v>
      </c>
      <c r="O14" s="79">
        <f t="shared" si="6"/>
        <v>78.412867513611616</v>
      </c>
      <c r="P14" s="229">
        <f t="shared" si="7"/>
        <v>1234.4425714285715</v>
      </c>
    </row>
    <row r="15" spans="1:16" ht="15" customHeight="1" x14ac:dyDescent="0.2">
      <c r="A15" s="224" t="s">
        <v>39</v>
      </c>
      <c r="B15" s="218">
        <f t="shared" si="0"/>
        <v>104</v>
      </c>
      <c r="C15" s="78">
        <f t="shared" si="1"/>
        <v>97099.62</v>
      </c>
      <c r="D15" s="72">
        <f t="shared" si="1"/>
        <v>1573</v>
      </c>
      <c r="E15" s="79">
        <f t="shared" si="2"/>
        <v>61.728938334392879</v>
      </c>
      <c r="F15" s="229">
        <f t="shared" si="3"/>
        <v>933.65019230769224</v>
      </c>
      <c r="G15" s="218">
        <v>65</v>
      </c>
      <c r="H15" s="78">
        <v>63521.02</v>
      </c>
      <c r="I15" s="72">
        <v>956</v>
      </c>
      <c r="J15" s="79">
        <f t="shared" si="4"/>
        <v>66.444581589958162</v>
      </c>
      <c r="K15" s="229">
        <f t="shared" si="5"/>
        <v>977.24646153846152</v>
      </c>
      <c r="L15" s="218">
        <v>39</v>
      </c>
      <c r="M15" s="78">
        <v>33578.6</v>
      </c>
      <c r="N15" s="72">
        <v>617</v>
      </c>
      <c r="O15" s="79">
        <f t="shared" si="6"/>
        <v>54.422366288492704</v>
      </c>
      <c r="P15" s="229">
        <f t="shared" si="7"/>
        <v>860.98974358974351</v>
      </c>
    </row>
    <row r="16" spans="1:16" ht="15" customHeight="1" x14ac:dyDescent="0.2">
      <c r="A16" s="224" t="s">
        <v>40</v>
      </c>
      <c r="B16" s="218">
        <f t="shared" si="0"/>
        <v>67</v>
      </c>
      <c r="C16" s="78">
        <f t="shared" si="1"/>
        <v>76011.12</v>
      </c>
      <c r="D16" s="72">
        <f t="shared" si="1"/>
        <v>1052</v>
      </c>
      <c r="E16" s="79">
        <f t="shared" si="2"/>
        <v>72.253916349809884</v>
      </c>
      <c r="F16" s="229">
        <f t="shared" si="3"/>
        <v>1134.4943283582088</v>
      </c>
      <c r="G16" s="218">
        <v>54</v>
      </c>
      <c r="H16" s="78">
        <v>63095.39</v>
      </c>
      <c r="I16" s="72">
        <v>870</v>
      </c>
      <c r="J16" s="79">
        <f t="shared" si="4"/>
        <v>72.523436781609192</v>
      </c>
      <c r="K16" s="229">
        <f t="shared" si="5"/>
        <v>1168.4331481481481</v>
      </c>
      <c r="L16" s="218">
        <v>13</v>
      </c>
      <c r="M16" s="78">
        <v>12915.73</v>
      </c>
      <c r="N16" s="72">
        <v>182</v>
      </c>
      <c r="O16" s="79">
        <f t="shared" si="6"/>
        <v>70.965549450549446</v>
      </c>
      <c r="P16" s="229">
        <f t="shared" si="7"/>
        <v>993.5176923076923</v>
      </c>
    </row>
    <row r="17" spans="1:16" ht="15" customHeight="1" x14ac:dyDescent="0.2">
      <c r="A17" s="224" t="s">
        <v>41</v>
      </c>
      <c r="B17" s="218">
        <f t="shared" si="0"/>
        <v>107</v>
      </c>
      <c r="C17" s="78">
        <f t="shared" si="1"/>
        <v>142022.21000000002</v>
      </c>
      <c r="D17" s="72">
        <f t="shared" si="1"/>
        <v>1678</v>
      </c>
      <c r="E17" s="79">
        <f t="shared" si="2"/>
        <v>84.637789034564975</v>
      </c>
      <c r="F17" s="229">
        <f t="shared" si="3"/>
        <v>1327.3103738317759</v>
      </c>
      <c r="G17" s="218">
        <v>72</v>
      </c>
      <c r="H17" s="78">
        <v>90077.82</v>
      </c>
      <c r="I17" s="72">
        <v>1125</v>
      </c>
      <c r="J17" s="79">
        <f t="shared" si="4"/>
        <v>80.069173333333339</v>
      </c>
      <c r="K17" s="229">
        <f t="shared" si="5"/>
        <v>1251.0808333333334</v>
      </c>
      <c r="L17" s="218">
        <v>35</v>
      </c>
      <c r="M17" s="78">
        <v>51944.39</v>
      </c>
      <c r="N17" s="72">
        <v>553</v>
      </c>
      <c r="O17" s="79">
        <f t="shared" si="6"/>
        <v>93.931989150090416</v>
      </c>
      <c r="P17" s="229">
        <f t="shared" si="7"/>
        <v>1484.1254285714285</v>
      </c>
    </row>
    <row r="18" spans="1:16" ht="15" customHeight="1" x14ac:dyDescent="0.2">
      <c r="A18" s="224" t="s">
        <v>42</v>
      </c>
      <c r="B18" s="218">
        <f t="shared" si="0"/>
        <v>78</v>
      </c>
      <c r="C18" s="78">
        <f t="shared" si="1"/>
        <v>98335.63</v>
      </c>
      <c r="D18" s="72">
        <f t="shared" si="1"/>
        <v>1171</v>
      </c>
      <c r="E18" s="79">
        <f t="shared" si="2"/>
        <v>83.97577284372332</v>
      </c>
      <c r="F18" s="229">
        <f t="shared" si="3"/>
        <v>1260.7132051282051</v>
      </c>
      <c r="G18" s="218">
        <v>44</v>
      </c>
      <c r="H18" s="78">
        <v>64698.79</v>
      </c>
      <c r="I18" s="72">
        <v>703</v>
      </c>
      <c r="J18" s="79">
        <f t="shared" si="4"/>
        <v>92.03241820768136</v>
      </c>
      <c r="K18" s="229">
        <f t="shared" si="5"/>
        <v>1470.4270454545456</v>
      </c>
      <c r="L18" s="218">
        <v>34</v>
      </c>
      <c r="M18" s="78">
        <v>33636.839999999997</v>
      </c>
      <c r="N18" s="72">
        <v>468</v>
      </c>
      <c r="O18" s="79">
        <f t="shared" si="6"/>
        <v>71.873589743589733</v>
      </c>
      <c r="P18" s="229">
        <f t="shared" si="7"/>
        <v>989.3188235294117</v>
      </c>
    </row>
    <row r="19" spans="1:16" ht="15" customHeight="1" x14ac:dyDescent="0.2">
      <c r="A19" s="224" t="s">
        <v>43</v>
      </c>
      <c r="B19" s="218">
        <f t="shared" si="0"/>
        <v>56</v>
      </c>
      <c r="C19" s="78">
        <f t="shared" si="1"/>
        <v>79211.569999999992</v>
      </c>
      <c r="D19" s="72">
        <f t="shared" si="1"/>
        <v>949</v>
      </c>
      <c r="E19" s="79">
        <f t="shared" si="2"/>
        <v>83.468461538461526</v>
      </c>
      <c r="F19" s="229">
        <f t="shared" si="3"/>
        <v>1414.4923214285714</v>
      </c>
      <c r="G19" s="218">
        <v>41</v>
      </c>
      <c r="H19" s="78">
        <v>65493.34</v>
      </c>
      <c r="I19" s="72">
        <v>706</v>
      </c>
      <c r="J19" s="79">
        <f t="shared" si="4"/>
        <v>92.76677053824362</v>
      </c>
      <c r="K19" s="229">
        <f t="shared" si="5"/>
        <v>1597.3985365853657</v>
      </c>
      <c r="L19" s="218">
        <v>15</v>
      </c>
      <c r="M19" s="78">
        <v>13718.23</v>
      </c>
      <c r="N19" s="72">
        <v>243</v>
      </c>
      <c r="O19" s="79">
        <f t="shared" si="6"/>
        <v>56.453621399176953</v>
      </c>
      <c r="P19" s="229">
        <f t="shared" si="7"/>
        <v>914.54866666666669</v>
      </c>
    </row>
    <row r="20" spans="1:16" ht="15" customHeight="1" x14ac:dyDescent="0.2">
      <c r="A20" s="224" t="s">
        <v>44</v>
      </c>
      <c r="B20" s="218">
        <f t="shared" si="0"/>
        <v>126</v>
      </c>
      <c r="C20" s="78">
        <f t="shared" si="1"/>
        <v>127078.04000000001</v>
      </c>
      <c r="D20" s="72">
        <f t="shared" si="1"/>
        <v>1865</v>
      </c>
      <c r="E20" s="79">
        <f t="shared" si="2"/>
        <v>68.138359249329767</v>
      </c>
      <c r="F20" s="229">
        <f t="shared" si="3"/>
        <v>1008.5558730158731</v>
      </c>
      <c r="G20" s="218">
        <v>83</v>
      </c>
      <c r="H20" s="78">
        <v>82547.960000000006</v>
      </c>
      <c r="I20" s="72">
        <v>1251</v>
      </c>
      <c r="J20" s="79">
        <f t="shared" si="4"/>
        <v>65.985579536370906</v>
      </c>
      <c r="K20" s="229">
        <f t="shared" si="5"/>
        <v>994.55373493975912</v>
      </c>
      <c r="L20" s="218">
        <v>43</v>
      </c>
      <c r="M20" s="78">
        <v>44530.080000000002</v>
      </c>
      <c r="N20" s="72">
        <v>614</v>
      </c>
      <c r="O20" s="79">
        <f t="shared" si="6"/>
        <v>72.524560260586327</v>
      </c>
      <c r="P20" s="229">
        <f t="shared" si="7"/>
        <v>1035.5832558139534</v>
      </c>
    </row>
    <row r="21" spans="1:16" ht="15" customHeight="1" x14ac:dyDescent="0.2">
      <c r="A21" s="224" t="s">
        <v>45</v>
      </c>
      <c r="B21" s="218">
        <f t="shared" si="0"/>
        <v>89</v>
      </c>
      <c r="C21" s="78">
        <f t="shared" si="1"/>
        <v>92540.160000000003</v>
      </c>
      <c r="D21" s="72">
        <f t="shared" si="1"/>
        <v>1312</v>
      </c>
      <c r="E21" s="79">
        <f t="shared" si="2"/>
        <v>70.533658536585364</v>
      </c>
      <c r="F21" s="229">
        <f t="shared" si="3"/>
        <v>1039.7770786516855</v>
      </c>
      <c r="G21" s="218">
        <v>70</v>
      </c>
      <c r="H21" s="78">
        <v>76020.77</v>
      </c>
      <c r="I21" s="72">
        <v>1068</v>
      </c>
      <c r="J21" s="79">
        <f t="shared" si="4"/>
        <v>71.180496254681657</v>
      </c>
      <c r="K21" s="229">
        <f t="shared" si="5"/>
        <v>1086.011</v>
      </c>
      <c r="L21" s="218">
        <v>19</v>
      </c>
      <c r="M21" s="78">
        <v>16519.39</v>
      </c>
      <c r="N21" s="72">
        <v>244</v>
      </c>
      <c r="O21" s="79">
        <f t="shared" si="6"/>
        <v>67.702418032786881</v>
      </c>
      <c r="P21" s="229">
        <f t="shared" si="7"/>
        <v>869.44157894736838</v>
      </c>
    </row>
    <row r="22" spans="1:16" ht="15" customHeight="1" x14ac:dyDescent="0.2">
      <c r="A22" s="224" t="s">
        <v>46</v>
      </c>
      <c r="B22" s="218">
        <f t="shared" si="0"/>
        <v>132</v>
      </c>
      <c r="C22" s="78">
        <f t="shared" si="1"/>
        <v>160172.24</v>
      </c>
      <c r="D22" s="72">
        <f t="shared" si="1"/>
        <v>1927</v>
      </c>
      <c r="E22" s="79">
        <f t="shared" si="2"/>
        <v>83.11999999999999</v>
      </c>
      <c r="F22" s="229">
        <f t="shared" si="3"/>
        <v>1213.4260606060604</v>
      </c>
      <c r="G22" s="218">
        <v>70</v>
      </c>
      <c r="H22" s="78">
        <v>84090.23</v>
      </c>
      <c r="I22" s="72">
        <v>978</v>
      </c>
      <c r="J22" s="79">
        <f t="shared" si="4"/>
        <v>85.981830265848672</v>
      </c>
      <c r="K22" s="229">
        <f t="shared" si="5"/>
        <v>1201.289</v>
      </c>
      <c r="L22" s="218">
        <v>62</v>
      </c>
      <c r="M22" s="78">
        <v>76082.009999999995</v>
      </c>
      <c r="N22" s="72">
        <v>949</v>
      </c>
      <c r="O22" s="79">
        <f t="shared" si="6"/>
        <v>80.170716543730236</v>
      </c>
      <c r="P22" s="229">
        <f t="shared" si="7"/>
        <v>1227.1291935483871</v>
      </c>
    </row>
    <row r="23" spans="1:16" ht="15" customHeight="1" x14ac:dyDescent="0.2">
      <c r="A23" s="224" t="s">
        <v>47</v>
      </c>
      <c r="B23" s="218">
        <f t="shared" si="0"/>
        <v>694</v>
      </c>
      <c r="C23" s="78">
        <f t="shared" si="1"/>
        <v>675880.44</v>
      </c>
      <c r="D23" s="72">
        <f t="shared" si="1"/>
        <v>9702</v>
      </c>
      <c r="E23" s="79">
        <f t="shared" si="2"/>
        <v>69.664032158317866</v>
      </c>
      <c r="F23" s="229">
        <f t="shared" si="3"/>
        <v>973.89112391930826</v>
      </c>
      <c r="G23" s="218">
        <v>453</v>
      </c>
      <c r="H23" s="78">
        <v>449996.66</v>
      </c>
      <c r="I23" s="72">
        <v>6420</v>
      </c>
      <c r="J23" s="79">
        <f t="shared" si="4"/>
        <v>70.092937694704048</v>
      </c>
      <c r="K23" s="229">
        <f t="shared" si="5"/>
        <v>993.37011037527589</v>
      </c>
      <c r="L23" s="218">
        <v>241</v>
      </c>
      <c r="M23" s="78">
        <v>225883.78</v>
      </c>
      <c r="N23" s="72">
        <v>3282</v>
      </c>
      <c r="O23" s="79">
        <f t="shared" si="6"/>
        <v>68.825039609993908</v>
      </c>
      <c r="P23" s="229">
        <f t="shared" si="7"/>
        <v>937.2770954356846</v>
      </c>
    </row>
    <row r="24" spans="1:16" ht="15" customHeight="1" x14ac:dyDescent="0.2">
      <c r="A24" s="224" t="s">
        <v>48</v>
      </c>
      <c r="B24" s="218">
        <f t="shared" si="0"/>
        <v>113</v>
      </c>
      <c r="C24" s="78">
        <f t="shared" si="1"/>
        <v>109147.09</v>
      </c>
      <c r="D24" s="72">
        <f t="shared" si="1"/>
        <v>1784</v>
      </c>
      <c r="E24" s="79">
        <f t="shared" si="2"/>
        <v>61.181104260089683</v>
      </c>
      <c r="F24" s="229">
        <f t="shared" si="3"/>
        <v>965.90345132743357</v>
      </c>
      <c r="G24" s="218">
        <v>75</v>
      </c>
      <c r="H24" s="78">
        <v>70179.06</v>
      </c>
      <c r="I24" s="72">
        <v>1141</v>
      </c>
      <c r="J24" s="79">
        <f t="shared" si="4"/>
        <v>61.506625766871167</v>
      </c>
      <c r="K24" s="229">
        <f t="shared" si="5"/>
        <v>935.72079999999994</v>
      </c>
      <c r="L24" s="218">
        <v>38</v>
      </c>
      <c r="M24" s="78">
        <v>38968.03</v>
      </c>
      <c r="N24" s="72">
        <v>643</v>
      </c>
      <c r="O24" s="79">
        <f t="shared" si="6"/>
        <v>60.603468118195956</v>
      </c>
      <c r="P24" s="229">
        <f t="shared" si="7"/>
        <v>1025.4744736842106</v>
      </c>
    </row>
    <row r="25" spans="1:16" ht="15" customHeight="1" x14ac:dyDescent="0.2">
      <c r="A25" s="224" t="s">
        <v>49</v>
      </c>
      <c r="B25" s="218">
        <f t="shared" si="0"/>
        <v>209</v>
      </c>
      <c r="C25" s="78">
        <f t="shared" si="1"/>
        <v>217198.59</v>
      </c>
      <c r="D25" s="72">
        <f t="shared" si="1"/>
        <v>3121</v>
      </c>
      <c r="E25" s="79">
        <f t="shared" si="2"/>
        <v>69.592627363024675</v>
      </c>
      <c r="F25" s="229">
        <f t="shared" si="3"/>
        <v>1039.2277033492824</v>
      </c>
      <c r="G25" s="218">
        <v>126</v>
      </c>
      <c r="H25" s="78">
        <v>131112.34</v>
      </c>
      <c r="I25" s="72">
        <v>1868</v>
      </c>
      <c r="J25" s="79">
        <f t="shared" si="4"/>
        <v>70.188618843683088</v>
      </c>
      <c r="K25" s="229">
        <f t="shared" si="5"/>
        <v>1040.5741269841269</v>
      </c>
      <c r="L25" s="218">
        <v>83</v>
      </c>
      <c r="M25" s="78">
        <v>86086.25</v>
      </c>
      <c r="N25" s="72">
        <v>1253</v>
      </c>
      <c r="O25" s="79">
        <f t="shared" si="6"/>
        <v>68.704110135674384</v>
      </c>
      <c r="P25" s="229">
        <f t="shared" si="7"/>
        <v>1037.183734939759</v>
      </c>
    </row>
    <row r="26" spans="1:16" ht="15" customHeight="1" x14ac:dyDescent="0.2">
      <c r="A26" s="224" t="s">
        <v>50</v>
      </c>
      <c r="B26" s="218">
        <f t="shared" si="0"/>
        <v>58</v>
      </c>
      <c r="C26" s="78">
        <f t="shared" si="1"/>
        <v>47524.19</v>
      </c>
      <c r="D26" s="72">
        <f t="shared" si="1"/>
        <v>816</v>
      </c>
      <c r="E26" s="79">
        <f t="shared" si="2"/>
        <v>58.240428921568629</v>
      </c>
      <c r="F26" s="229">
        <f t="shared" si="3"/>
        <v>819.38258620689658</v>
      </c>
      <c r="G26" s="218">
        <v>43</v>
      </c>
      <c r="H26" s="78">
        <v>37587.67</v>
      </c>
      <c r="I26" s="72">
        <v>596</v>
      </c>
      <c r="J26" s="79">
        <f t="shared" si="4"/>
        <v>63.066560402684559</v>
      </c>
      <c r="K26" s="229">
        <f t="shared" si="5"/>
        <v>874.13186046511623</v>
      </c>
      <c r="L26" s="218">
        <v>15</v>
      </c>
      <c r="M26" s="78">
        <v>9936.52</v>
      </c>
      <c r="N26" s="72">
        <v>220</v>
      </c>
      <c r="O26" s="79">
        <f t="shared" si="6"/>
        <v>45.166000000000004</v>
      </c>
      <c r="P26" s="229">
        <f t="shared" si="7"/>
        <v>662.43466666666666</v>
      </c>
    </row>
    <row r="27" spans="1:16" ht="15" customHeight="1" x14ac:dyDescent="0.2">
      <c r="A27" s="224" t="s">
        <v>51</v>
      </c>
      <c r="B27" s="218">
        <f t="shared" si="0"/>
        <v>107</v>
      </c>
      <c r="C27" s="78">
        <f t="shared" si="1"/>
        <v>100517.54999999999</v>
      </c>
      <c r="D27" s="72">
        <f t="shared" si="1"/>
        <v>1607</v>
      </c>
      <c r="E27" s="79">
        <f t="shared" si="2"/>
        <v>62.549813316739261</v>
      </c>
      <c r="F27" s="229">
        <f t="shared" si="3"/>
        <v>939.41635514018685</v>
      </c>
      <c r="G27" s="218">
        <v>51</v>
      </c>
      <c r="H27" s="78">
        <v>51311.95</v>
      </c>
      <c r="I27" s="72">
        <v>758</v>
      </c>
      <c r="J27" s="79">
        <f t="shared" si="4"/>
        <v>67.693865435356201</v>
      </c>
      <c r="K27" s="229">
        <f t="shared" si="5"/>
        <v>1006.1166666666666</v>
      </c>
      <c r="L27" s="218">
        <v>56</v>
      </c>
      <c r="M27" s="78">
        <v>49205.599999999999</v>
      </c>
      <c r="N27" s="72">
        <v>849</v>
      </c>
      <c r="O27" s="79">
        <f t="shared" si="6"/>
        <v>57.957126030624259</v>
      </c>
      <c r="P27" s="229">
        <f t="shared" si="7"/>
        <v>878.67142857142858</v>
      </c>
    </row>
    <row r="28" spans="1:16" ht="15" customHeight="1" x14ac:dyDescent="0.2">
      <c r="A28" s="224" t="s">
        <v>52</v>
      </c>
      <c r="B28" s="218">
        <f t="shared" si="0"/>
        <v>122</v>
      </c>
      <c r="C28" s="78">
        <f t="shared" si="1"/>
        <v>110532.7</v>
      </c>
      <c r="D28" s="72">
        <f t="shared" si="1"/>
        <v>1607</v>
      </c>
      <c r="E28" s="79">
        <f t="shared" si="2"/>
        <v>68.78201617921593</v>
      </c>
      <c r="F28" s="229">
        <f t="shared" si="3"/>
        <v>906.00573770491803</v>
      </c>
      <c r="G28" s="218">
        <v>93</v>
      </c>
      <c r="H28" s="78">
        <v>86676.97</v>
      </c>
      <c r="I28" s="72">
        <v>1177</v>
      </c>
      <c r="J28" s="79">
        <f t="shared" si="4"/>
        <v>73.642285471537804</v>
      </c>
      <c r="K28" s="229">
        <f t="shared" si="5"/>
        <v>932.01043010752687</v>
      </c>
      <c r="L28" s="218">
        <v>29</v>
      </c>
      <c r="M28" s="78">
        <v>23855.73</v>
      </c>
      <c r="N28" s="72">
        <v>430</v>
      </c>
      <c r="O28" s="79">
        <f t="shared" si="6"/>
        <v>55.478441860465118</v>
      </c>
      <c r="P28" s="229">
        <f t="shared" si="7"/>
        <v>822.61137931034477</v>
      </c>
    </row>
    <row r="29" spans="1:16" ht="15" customHeight="1" x14ac:dyDescent="0.2">
      <c r="A29" s="224" t="s">
        <v>53</v>
      </c>
      <c r="B29" s="218">
        <f t="shared" si="0"/>
        <v>2127</v>
      </c>
      <c r="C29" s="78">
        <f t="shared" si="1"/>
        <v>2523371.0999999996</v>
      </c>
      <c r="D29" s="72">
        <f t="shared" si="1"/>
        <v>29457</v>
      </c>
      <c r="E29" s="79">
        <f t="shared" si="2"/>
        <v>85.662867909155707</v>
      </c>
      <c r="F29" s="229">
        <f t="shared" si="3"/>
        <v>1186.3521861777149</v>
      </c>
      <c r="G29" s="218">
        <v>1176</v>
      </c>
      <c r="H29" s="78">
        <v>1425362.46</v>
      </c>
      <c r="I29" s="72">
        <v>16774</v>
      </c>
      <c r="J29" s="79">
        <f t="shared" si="4"/>
        <v>84.974511744366282</v>
      </c>
      <c r="K29" s="229">
        <f t="shared" si="5"/>
        <v>1212.0429081632653</v>
      </c>
      <c r="L29" s="218">
        <v>951</v>
      </c>
      <c r="M29" s="78">
        <v>1098008.6399999999</v>
      </c>
      <c r="N29" s="72">
        <v>12683</v>
      </c>
      <c r="O29" s="79">
        <f t="shared" si="6"/>
        <v>86.573258692738307</v>
      </c>
      <c r="P29" s="229">
        <f t="shared" si="7"/>
        <v>1154.5832176656149</v>
      </c>
    </row>
    <row r="30" spans="1:16" ht="15" customHeight="1" x14ac:dyDescent="0.2">
      <c r="A30" s="224" t="s">
        <v>54</v>
      </c>
      <c r="B30" s="218">
        <f t="shared" si="0"/>
        <v>185</v>
      </c>
      <c r="C30" s="78">
        <f t="shared" si="1"/>
        <v>197230.56</v>
      </c>
      <c r="D30" s="72">
        <f t="shared" si="1"/>
        <v>2214</v>
      </c>
      <c r="E30" s="79">
        <f t="shared" si="2"/>
        <v>89.083360433604341</v>
      </c>
      <c r="F30" s="229">
        <f t="shared" si="3"/>
        <v>1066.1111351351351</v>
      </c>
      <c r="G30" s="218">
        <v>75</v>
      </c>
      <c r="H30" s="78">
        <v>106081.2</v>
      </c>
      <c r="I30" s="72">
        <v>1026</v>
      </c>
      <c r="J30" s="79">
        <f t="shared" si="4"/>
        <v>103.39298245614034</v>
      </c>
      <c r="K30" s="229">
        <f t="shared" si="5"/>
        <v>1414.4159999999999</v>
      </c>
      <c r="L30" s="218">
        <v>110</v>
      </c>
      <c r="M30" s="78">
        <v>91149.36</v>
      </c>
      <c r="N30" s="72">
        <v>1188</v>
      </c>
      <c r="O30" s="79">
        <f t="shared" si="6"/>
        <v>76.725050505050504</v>
      </c>
      <c r="P30" s="229">
        <f t="shared" si="7"/>
        <v>828.63054545454543</v>
      </c>
    </row>
    <row r="31" spans="1:16" ht="15" customHeight="1" x14ac:dyDescent="0.2">
      <c r="A31" s="224" t="s">
        <v>55</v>
      </c>
      <c r="B31" s="218">
        <f t="shared" si="0"/>
        <v>253</v>
      </c>
      <c r="C31" s="78">
        <f t="shared" si="1"/>
        <v>321722.44</v>
      </c>
      <c r="D31" s="72">
        <f t="shared" si="1"/>
        <v>3812</v>
      </c>
      <c r="E31" s="79">
        <f t="shared" si="2"/>
        <v>84.397282266526759</v>
      </c>
      <c r="F31" s="229">
        <f t="shared" si="3"/>
        <v>1271.6301976284585</v>
      </c>
      <c r="G31" s="218">
        <v>187</v>
      </c>
      <c r="H31" s="78">
        <v>252060.12</v>
      </c>
      <c r="I31" s="72">
        <v>2845</v>
      </c>
      <c r="J31" s="79">
        <f t="shared" si="4"/>
        <v>88.597581722319859</v>
      </c>
      <c r="K31" s="229">
        <f t="shared" si="5"/>
        <v>1347.9150802139038</v>
      </c>
      <c r="L31" s="218">
        <v>66</v>
      </c>
      <c r="M31" s="78">
        <v>69662.320000000007</v>
      </c>
      <c r="N31" s="72">
        <v>967</v>
      </c>
      <c r="O31" s="79">
        <f t="shared" si="6"/>
        <v>72.039627714581187</v>
      </c>
      <c r="P31" s="229">
        <f t="shared" si="7"/>
        <v>1055.489696969697</v>
      </c>
    </row>
    <row r="32" spans="1:16" ht="15" customHeight="1" x14ac:dyDescent="0.2">
      <c r="A32" s="224" t="s">
        <v>56</v>
      </c>
      <c r="B32" s="218">
        <f t="shared" si="0"/>
        <v>79</v>
      </c>
      <c r="C32" s="78">
        <f t="shared" si="1"/>
        <v>78675.86</v>
      </c>
      <c r="D32" s="72">
        <f t="shared" si="1"/>
        <v>1191</v>
      </c>
      <c r="E32" s="79">
        <f t="shared" si="2"/>
        <v>66.058656591099918</v>
      </c>
      <c r="F32" s="229">
        <f t="shared" si="3"/>
        <v>995.8969620253165</v>
      </c>
      <c r="G32" s="218">
        <v>49</v>
      </c>
      <c r="H32" s="78">
        <v>50437.27</v>
      </c>
      <c r="I32" s="72">
        <v>739</v>
      </c>
      <c r="J32" s="79">
        <f t="shared" si="4"/>
        <v>68.250703653585916</v>
      </c>
      <c r="K32" s="229">
        <f t="shared" si="5"/>
        <v>1029.3320408163265</v>
      </c>
      <c r="L32" s="218">
        <v>30</v>
      </c>
      <c r="M32" s="78">
        <v>28238.59</v>
      </c>
      <c r="N32" s="72">
        <v>452</v>
      </c>
      <c r="O32" s="79">
        <f t="shared" si="6"/>
        <v>62.474756637168142</v>
      </c>
      <c r="P32" s="229">
        <f t="shared" si="7"/>
        <v>941.28633333333335</v>
      </c>
    </row>
    <row r="33" spans="1:16" ht="15" customHeight="1" x14ac:dyDescent="0.2">
      <c r="A33" s="224" t="s">
        <v>57</v>
      </c>
      <c r="B33" s="218">
        <f t="shared" si="0"/>
        <v>59</v>
      </c>
      <c r="C33" s="78">
        <f t="shared" si="1"/>
        <v>63907.64</v>
      </c>
      <c r="D33" s="72">
        <f t="shared" si="1"/>
        <v>906</v>
      </c>
      <c r="E33" s="79">
        <f t="shared" si="2"/>
        <v>70.538233995584989</v>
      </c>
      <c r="F33" s="229">
        <f>C33/B33</f>
        <v>1083.1803389830509</v>
      </c>
      <c r="G33" s="218">
        <v>35</v>
      </c>
      <c r="H33" s="78">
        <v>42703.65</v>
      </c>
      <c r="I33" s="72">
        <v>562</v>
      </c>
      <c r="J33" s="79">
        <f t="shared" si="4"/>
        <v>75.985142348754451</v>
      </c>
      <c r="K33" s="229">
        <f>H33/G33</f>
        <v>1220.1042857142857</v>
      </c>
      <c r="L33" s="218">
        <v>24</v>
      </c>
      <c r="M33" s="78">
        <v>21203.99</v>
      </c>
      <c r="N33" s="72">
        <v>344</v>
      </c>
      <c r="O33" s="79">
        <f t="shared" si="6"/>
        <v>61.639505813953491</v>
      </c>
      <c r="P33" s="229">
        <f>M33/L33</f>
        <v>883.49958333333336</v>
      </c>
    </row>
    <row r="34" spans="1:16" ht="15" customHeight="1" x14ac:dyDescent="0.2">
      <c r="A34" s="224" t="s">
        <v>58</v>
      </c>
      <c r="B34" s="218">
        <f t="shared" si="0"/>
        <v>58</v>
      </c>
      <c r="C34" s="78">
        <f t="shared" si="1"/>
        <v>50596.740000000005</v>
      </c>
      <c r="D34" s="72">
        <f t="shared" si="1"/>
        <v>844</v>
      </c>
      <c r="E34" s="79">
        <f t="shared" si="2"/>
        <v>59.948744075829389</v>
      </c>
      <c r="F34" s="229">
        <f t="shared" si="3"/>
        <v>872.3575862068966</v>
      </c>
      <c r="G34" s="218">
        <v>54</v>
      </c>
      <c r="H34" s="78">
        <v>47596.12</v>
      </c>
      <c r="I34" s="72">
        <v>790</v>
      </c>
      <c r="J34" s="79">
        <f t="shared" si="4"/>
        <v>60.248253164556964</v>
      </c>
      <c r="K34" s="229">
        <f t="shared" ref="K34:K36" si="8">H34/G34</f>
        <v>881.40962962962965</v>
      </c>
      <c r="L34" s="218">
        <v>4</v>
      </c>
      <c r="M34" s="78">
        <v>3000.62</v>
      </c>
      <c r="N34" s="72">
        <v>54</v>
      </c>
      <c r="O34" s="79">
        <f t="shared" si="6"/>
        <v>55.567037037037032</v>
      </c>
      <c r="P34" s="229">
        <f t="shared" ref="P34:P36" si="9">M34/L34</f>
        <v>750.15499999999997</v>
      </c>
    </row>
    <row r="35" spans="1:16" ht="15" customHeight="1" x14ac:dyDescent="0.2">
      <c r="A35" s="224" t="s">
        <v>59</v>
      </c>
      <c r="B35" s="218">
        <f t="shared" si="0"/>
        <v>163</v>
      </c>
      <c r="C35" s="78">
        <f t="shared" si="1"/>
        <v>199698.28999999998</v>
      </c>
      <c r="D35" s="72">
        <f t="shared" si="1"/>
        <v>2552</v>
      </c>
      <c r="E35" s="79">
        <f t="shared" si="2"/>
        <v>78.251681034482743</v>
      </c>
      <c r="F35" s="229">
        <f t="shared" si="3"/>
        <v>1225.1428834355827</v>
      </c>
      <c r="G35" s="218">
        <v>100</v>
      </c>
      <c r="H35" s="78">
        <v>118850.39</v>
      </c>
      <c r="I35" s="72">
        <v>1462</v>
      </c>
      <c r="J35" s="79">
        <f t="shared" si="4"/>
        <v>81.293016415868678</v>
      </c>
      <c r="K35" s="229">
        <f t="shared" si="8"/>
        <v>1188.5038999999999</v>
      </c>
      <c r="L35" s="218">
        <v>63</v>
      </c>
      <c r="M35" s="78">
        <v>80847.899999999994</v>
      </c>
      <c r="N35" s="72">
        <v>1090</v>
      </c>
      <c r="O35" s="79">
        <f t="shared" si="6"/>
        <v>74.172385321100919</v>
      </c>
      <c r="P35" s="229">
        <f t="shared" si="9"/>
        <v>1283.3</v>
      </c>
    </row>
    <row r="36" spans="1:16" ht="15" customHeight="1" x14ac:dyDescent="0.2">
      <c r="A36" s="224" t="s">
        <v>60</v>
      </c>
      <c r="B36" s="218">
        <f t="shared" si="0"/>
        <v>85</v>
      </c>
      <c r="C36" s="78">
        <f t="shared" si="1"/>
        <v>95278.86</v>
      </c>
      <c r="D36" s="72">
        <f t="shared" si="1"/>
        <v>1198</v>
      </c>
      <c r="E36" s="79">
        <f t="shared" si="2"/>
        <v>79.531602671118534</v>
      </c>
      <c r="F36" s="229">
        <f t="shared" si="3"/>
        <v>1120.9277647058823</v>
      </c>
      <c r="G36" s="218">
        <v>56</v>
      </c>
      <c r="H36" s="78">
        <v>63345.43</v>
      </c>
      <c r="I36" s="72">
        <v>792</v>
      </c>
      <c r="J36" s="79">
        <f t="shared" si="4"/>
        <v>79.981603535353543</v>
      </c>
      <c r="K36" s="229">
        <f t="shared" si="8"/>
        <v>1131.1683928571429</v>
      </c>
      <c r="L36" s="218">
        <v>29</v>
      </c>
      <c r="M36" s="78">
        <v>31933.43</v>
      </c>
      <c r="N36" s="72">
        <v>406</v>
      </c>
      <c r="O36" s="79">
        <f t="shared" si="6"/>
        <v>78.653768472906407</v>
      </c>
      <c r="P36" s="229">
        <f t="shared" si="9"/>
        <v>1101.1527586206896</v>
      </c>
    </row>
    <row r="37" spans="1:16" ht="20.100000000000001" customHeight="1" x14ac:dyDescent="0.2">
      <c r="A37" s="251" t="s">
        <v>5</v>
      </c>
      <c r="B37" s="220">
        <f>SUM(B9:B36)</f>
        <v>6236</v>
      </c>
      <c r="C37" s="130">
        <f>SUM(C9:C36)</f>
        <v>7000300.3499999996</v>
      </c>
      <c r="D37" s="120">
        <f>SUM(D9:D36)</f>
        <v>89669</v>
      </c>
      <c r="E37" s="131">
        <f>C37/D37</f>
        <v>78.068232611047293</v>
      </c>
      <c r="F37" s="233">
        <f>C37/B37</f>
        <v>1122.5625962155227</v>
      </c>
      <c r="G37" s="220">
        <f>SUM(G9:G36)</f>
        <v>3793</v>
      </c>
      <c r="H37" s="130">
        <f>SUM(H9:H36)</f>
        <v>4340576.12</v>
      </c>
      <c r="I37" s="120">
        <f>SUM(I9:I36)</f>
        <v>55511</v>
      </c>
      <c r="J37" s="131">
        <f>H37/I37</f>
        <v>78.193081010970801</v>
      </c>
      <c r="K37" s="233">
        <f>H37/G37</f>
        <v>1144.364914315845</v>
      </c>
      <c r="L37" s="220">
        <f>SUM(L9:L36)</f>
        <v>2443</v>
      </c>
      <c r="M37" s="130">
        <f>SUM(M9:M36)</f>
        <v>2659724.23</v>
      </c>
      <c r="N37" s="120">
        <f>SUM(N9:N36)</f>
        <v>34158</v>
      </c>
      <c r="O37" s="131">
        <f>M37/N37</f>
        <v>77.865338427308387</v>
      </c>
      <c r="P37" s="233">
        <f>M37/L37</f>
        <v>1088.7123331968892</v>
      </c>
    </row>
    <row r="39" spans="1:16" x14ac:dyDescent="0.2">
      <c r="B39" s="7"/>
      <c r="C39" s="7"/>
      <c r="D39" s="7"/>
      <c r="E39" s="105"/>
      <c r="F39" s="105"/>
    </row>
    <row r="41" spans="1:16" x14ac:dyDescent="0.2">
      <c r="B41" s="7"/>
      <c r="C41" s="7"/>
      <c r="D41" s="7"/>
    </row>
    <row r="44" spans="1:16" x14ac:dyDescent="0.2">
      <c r="E44" s="7"/>
    </row>
    <row r="51" ht="30" customHeight="1" x14ac:dyDescent="0.2"/>
    <row r="57" ht="30" customHeight="1" x14ac:dyDescent="0.2"/>
  </sheetData>
  <mergeCells count="6">
    <mergeCell ref="G6:K6"/>
    <mergeCell ref="L6:P6"/>
    <mergeCell ref="A3:F3"/>
    <mergeCell ref="A6:A7"/>
    <mergeCell ref="B6:F6"/>
    <mergeCell ref="A4:K4"/>
  </mergeCells>
  <phoneticPr fontId="0" type="noConversion"/>
  <hyperlinks>
    <hyperlink ref="A1" location="Съдържание!Print_Area" display="към съдържанието" xr:uid="{00000000-0004-0000-1D00-000000000000}"/>
  </hyperlinks>
  <printOptions horizontalCentered="1"/>
  <pageMargins left="0.39370078740157483" right="0.39370078740157483" top="0.59055118110236227" bottom="0.39370078740157483" header="0.35433070866141736" footer="0.51181102362204722"/>
  <pageSetup paperSize="9" scale="6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8">
    <pageSetUpPr fitToPage="1"/>
  </sheetPr>
  <dimension ref="A1:P63"/>
  <sheetViews>
    <sheetView zoomScale="69" zoomScaleNormal="69" zoomScaleSheetLayoutView="78" workbookViewId="0">
      <selection activeCell="T38" sqref="T38"/>
    </sheetView>
  </sheetViews>
  <sheetFormatPr defaultRowHeight="12.75" x14ac:dyDescent="0.2"/>
  <cols>
    <col min="1" max="1" width="18.7109375" style="70" customWidth="1"/>
    <col min="2" max="2" width="13.7109375" style="70" customWidth="1"/>
    <col min="3" max="3" width="16.7109375" style="70" customWidth="1"/>
    <col min="4" max="4" width="12.7109375" style="70" customWidth="1"/>
    <col min="5" max="5" width="10.7109375" style="70" customWidth="1"/>
    <col min="6" max="6" width="13.7109375" style="70" customWidth="1"/>
    <col min="7" max="7" width="16.7109375" style="70" customWidth="1"/>
    <col min="8" max="8" width="12.7109375" style="70" customWidth="1"/>
    <col min="9" max="9" width="10.7109375" style="70" customWidth="1"/>
    <col min="10" max="10" width="13.7109375" style="70" customWidth="1"/>
    <col min="11" max="11" width="16.7109375" style="70" customWidth="1"/>
    <col min="12" max="12" width="12.7109375" style="70" customWidth="1"/>
    <col min="13" max="13" width="10.7109375" style="70" customWidth="1"/>
    <col min="14" max="16384" width="9.140625" style="70"/>
  </cols>
  <sheetData>
    <row r="1" spans="1:16" ht="20.25" customHeight="1" x14ac:dyDescent="0.2">
      <c r="A1" s="159" t="s">
        <v>64</v>
      </c>
      <c r="B1" s="74"/>
      <c r="C1" s="74"/>
      <c r="D1" s="90"/>
      <c r="E1" s="90"/>
      <c r="H1" s="82"/>
      <c r="I1" s="82"/>
      <c r="J1" s="82"/>
      <c r="K1" s="82"/>
      <c r="L1" s="82"/>
      <c r="M1" s="82"/>
    </row>
    <row r="2" spans="1:16" ht="15" x14ac:dyDescent="0.2">
      <c r="A2" s="159"/>
      <c r="B2" s="260"/>
      <c r="C2" s="260"/>
      <c r="D2" s="90"/>
      <c r="E2" s="90"/>
      <c r="H2" s="82"/>
      <c r="I2" s="82"/>
      <c r="J2" s="82"/>
      <c r="K2" s="82"/>
      <c r="L2" s="82"/>
      <c r="M2" s="82"/>
    </row>
    <row r="3" spans="1:16" ht="15" customHeight="1" x14ac:dyDescent="0.2">
      <c r="A3" s="353" t="s">
        <v>291</v>
      </c>
      <c r="B3" s="354"/>
      <c r="C3" s="354"/>
      <c r="D3" s="354"/>
      <c r="E3" s="354"/>
      <c r="F3" s="267"/>
      <c r="G3" s="270"/>
      <c r="H3" s="270"/>
      <c r="I3" s="82"/>
      <c r="J3" s="82"/>
      <c r="K3" s="82"/>
      <c r="L3" s="82"/>
      <c r="M3" s="82"/>
    </row>
    <row r="4" spans="1:16" ht="30" customHeight="1" x14ac:dyDescent="0.2">
      <c r="A4" s="354" t="s">
        <v>372</v>
      </c>
      <c r="B4" s="354"/>
      <c r="C4" s="354"/>
      <c r="D4" s="354"/>
      <c r="E4" s="354"/>
      <c r="F4" s="354"/>
      <c r="G4" s="354"/>
      <c r="H4" s="354"/>
      <c r="I4" s="354"/>
      <c r="J4" s="266"/>
      <c r="K4" s="266"/>
      <c r="L4" s="266"/>
      <c r="M4" s="266"/>
      <c r="N4" s="266"/>
      <c r="O4" s="266"/>
      <c r="P4" s="266"/>
    </row>
    <row r="5" spans="1:16" ht="15" customHeight="1" x14ac:dyDescent="0.25">
      <c r="A5" s="77"/>
      <c r="B5" s="77"/>
      <c r="C5" s="77"/>
      <c r="D5" s="77"/>
      <c r="E5" s="77"/>
    </row>
    <row r="6" spans="1:16" ht="15" customHeight="1" x14ac:dyDescent="0.2">
      <c r="A6" s="396" t="s">
        <v>4</v>
      </c>
      <c r="B6" s="393" t="s">
        <v>5</v>
      </c>
      <c r="C6" s="394"/>
      <c r="D6" s="394"/>
      <c r="E6" s="395"/>
      <c r="F6" s="393" t="s">
        <v>273</v>
      </c>
      <c r="G6" s="394"/>
      <c r="H6" s="394"/>
      <c r="I6" s="395"/>
      <c r="J6" s="393" t="s">
        <v>274</v>
      </c>
      <c r="K6" s="394"/>
      <c r="L6" s="394"/>
      <c r="M6" s="395"/>
    </row>
    <row r="7" spans="1:16" ht="60" customHeight="1" x14ac:dyDescent="0.2">
      <c r="A7" s="397"/>
      <c r="B7" s="235" t="s">
        <v>226</v>
      </c>
      <c r="C7" s="126" t="s">
        <v>305</v>
      </c>
      <c r="D7" s="127" t="s">
        <v>306</v>
      </c>
      <c r="E7" s="253" t="s">
        <v>201</v>
      </c>
      <c r="F7" s="235" t="s">
        <v>226</v>
      </c>
      <c r="G7" s="292" t="s">
        <v>305</v>
      </c>
      <c r="H7" s="127" t="s">
        <v>306</v>
      </c>
      <c r="I7" s="253" t="s">
        <v>201</v>
      </c>
      <c r="J7" s="235" t="s">
        <v>226</v>
      </c>
      <c r="K7" s="292" t="s">
        <v>305</v>
      </c>
      <c r="L7" s="127" t="s">
        <v>306</v>
      </c>
      <c r="M7" s="253" t="s">
        <v>201</v>
      </c>
    </row>
    <row r="8" spans="1:16" ht="20.100000000000001" customHeight="1" x14ac:dyDescent="0.2">
      <c r="A8" s="256">
        <v>1</v>
      </c>
      <c r="B8" s="237">
        <v>2</v>
      </c>
      <c r="C8" s="128">
        <v>3</v>
      </c>
      <c r="D8" s="216">
        <v>4</v>
      </c>
      <c r="E8" s="255" t="s">
        <v>195</v>
      </c>
      <c r="F8" s="237">
        <v>6</v>
      </c>
      <c r="G8" s="128">
        <v>7</v>
      </c>
      <c r="H8" s="217">
        <v>8</v>
      </c>
      <c r="I8" s="238" t="s">
        <v>278</v>
      </c>
      <c r="J8" s="237">
        <v>10</v>
      </c>
      <c r="K8" s="128">
        <v>11</v>
      </c>
      <c r="L8" s="217">
        <v>12</v>
      </c>
      <c r="M8" s="238" t="s">
        <v>280</v>
      </c>
    </row>
    <row r="9" spans="1:16" ht="14.1" customHeight="1" x14ac:dyDescent="0.2">
      <c r="A9" s="273" t="s">
        <v>77</v>
      </c>
      <c r="B9" s="218">
        <f t="shared" ref="B9" si="0">F9+J9</f>
        <v>4</v>
      </c>
      <c r="C9" s="80">
        <f t="shared" ref="C9" si="1">G9+K9</f>
        <v>1766.85</v>
      </c>
      <c r="D9" s="72">
        <f t="shared" ref="D9" si="2">H9+L9</f>
        <v>12</v>
      </c>
      <c r="E9" s="239">
        <f>C9/D9</f>
        <v>147.23749999999998</v>
      </c>
      <c r="F9" s="218">
        <v>1</v>
      </c>
      <c r="G9" s="80">
        <v>313.74</v>
      </c>
      <c r="H9" s="72">
        <v>6</v>
      </c>
      <c r="I9" s="239">
        <f>G9/H9</f>
        <v>52.29</v>
      </c>
      <c r="J9" s="218">
        <v>3</v>
      </c>
      <c r="K9" s="80">
        <v>1453.11</v>
      </c>
      <c r="L9" s="72">
        <v>6</v>
      </c>
      <c r="M9" s="239">
        <f t="shared" ref="M9:M10" si="3">K9/L9</f>
        <v>242.18499999999997</v>
      </c>
    </row>
    <row r="10" spans="1:16" ht="14.1" customHeight="1" x14ac:dyDescent="0.2">
      <c r="A10" s="274">
        <v>19</v>
      </c>
      <c r="B10" s="218">
        <f t="shared" ref="B10:B57" si="4">F10+J10</f>
        <v>15</v>
      </c>
      <c r="C10" s="80">
        <f t="shared" ref="C10:C57" si="5">G10+K10</f>
        <v>7195.09</v>
      </c>
      <c r="D10" s="72">
        <f t="shared" ref="D10:D57" si="6">H10+L10</f>
        <v>189</v>
      </c>
      <c r="E10" s="239">
        <f>C10/D10</f>
        <v>38.069259259259262</v>
      </c>
      <c r="F10" s="218">
        <v>10</v>
      </c>
      <c r="G10" s="80">
        <v>5382.83</v>
      </c>
      <c r="H10" s="72">
        <v>134</v>
      </c>
      <c r="I10" s="239">
        <f>G10/H10</f>
        <v>40.170373134328358</v>
      </c>
      <c r="J10" s="218">
        <v>5</v>
      </c>
      <c r="K10" s="80">
        <v>1812.26</v>
      </c>
      <c r="L10" s="72">
        <v>55</v>
      </c>
      <c r="M10" s="239">
        <f t="shared" si="3"/>
        <v>32.950181818181818</v>
      </c>
    </row>
    <row r="11" spans="1:16" ht="14.1" customHeight="1" x14ac:dyDescent="0.2">
      <c r="A11" s="274">
        <v>20</v>
      </c>
      <c r="B11" s="218">
        <f t="shared" si="4"/>
        <v>40</v>
      </c>
      <c r="C11" s="80">
        <f t="shared" si="5"/>
        <v>28063.74</v>
      </c>
      <c r="D11" s="72">
        <f t="shared" si="6"/>
        <v>590</v>
      </c>
      <c r="E11" s="239">
        <f>C11/D11</f>
        <v>47.565661016949157</v>
      </c>
      <c r="F11" s="218">
        <v>35</v>
      </c>
      <c r="G11" s="80">
        <v>26298.04</v>
      </c>
      <c r="H11" s="72">
        <v>543</v>
      </c>
      <c r="I11" s="239">
        <f>G11/H11</f>
        <v>48.431012891344388</v>
      </c>
      <c r="J11" s="218">
        <v>5</v>
      </c>
      <c r="K11" s="80">
        <v>1765.7</v>
      </c>
      <c r="L11" s="72">
        <v>47</v>
      </c>
      <c r="M11" s="239">
        <f>K11/L11</f>
        <v>37.568085106382981</v>
      </c>
    </row>
    <row r="12" spans="1:16" ht="14.1" customHeight="1" x14ac:dyDescent="0.2">
      <c r="A12" s="274">
        <v>21</v>
      </c>
      <c r="B12" s="218">
        <f t="shared" si="4"/>
        <v>35</v>
      </c>
      <c r="C12" s="80">
        <f t="shared" si="5"/>
        <v>24497.25</v>
      </c>
      <c r="D12" s="72">
        <f t="shared" si="6"/>
        <v>417</v>
      </c>
      <c r="E12" s="239">
        <f t="shared" ref="E12:E27" si="7">C12/D12</f>
        <v>58.74640287769784</v>
      </c>
      <c r="F12" s="218">
        <v>23</v>
      </c>
      <c r="G12" s="80">
        <v>15611.16</v>
      </c>
      <c r="H12" s="72">
        <v>263</v>
      </c>
      <c r="I12" s="239">
        <f t="shared" ref="I12:I16" si="8">G12/H12</f>
        <v>59.358022813688216</v>
      </c>
      <c r="J12" s="218">
        <v>12</v>
      </c>
      <c r="K12" s="80">
        <v>8886.09</v>
      </c>
      <c r="L12" s="72">
        <v>154</v>
      </c>
      <c r="M12" s="239">
        <f t="shared" ref="M12:M16" si="9">K12/L12</f>
        <v>57.701883116883117</v>
      </c>
    </row>
    <row r="13" spans="1:16" ht="14.1" customHeight="1" x14ac:dyDescent="0.2">
      <c r="A13" s="274">
        <v>22</v>
      </c>
      <c r="B13" s="218">
        <f t="shared" si="4"/>
        <v>63</v>
      </c>
      <c r="C13" s="80">
        <f t="shared" si="5"/>
        <v>40301.68</v>
      </c>
      <c r="D13" s="72">
        <f t="shared" si="6"/>
        <v>753</v>
      </c>
      <c r="E13" s="239">
        <f t="shared" si="7"/>
        <v>53.521487383798139</v>
      </c>
      <c r="F13" s="218">
        <v>46</v>
      </c>
      <c r="G13" s="80">
        <v>30722.53</v>
      </c>
      <c r="H13" s="72">
        <v>566</v>
      </c>
      <c r="I13" s="239">
        <f t="shared" si="8"/>
        <v>54.280088339222615</v>
      </c>
      <c r="J13" s="218">
        <v>17</v>
      </c>
      <c r="K13" s="80">
        <v>9579.15</v>
      </c>
      <c r="L13" s="72">
        <v>187</v>
      </c>
      <c r="M13" s="239">
        <f t="shared" si="9"/>
        <v>51.225401069518718</v>
      </c>
    </row>
    <row r="14" spans="1:16" ht="14.1" customHeight="1" x14ac:dyDescent="0.2">
      <c r="A14" s="274">
        <v>23</v>
      </c>
      <c r="B14" s="218">
        <f t="shared" si="4"/>
        <v>43</v>
      </c>
      <c r="C14" s="80">
        <f t="shared" si="5"/>
        <v>32182.97</v>
      </c>
      <c r="D14" s="72">
        <f t="shared" si="6"/>
        <v>547</v>
      </c>
      <c r="E14" s="239">
        <f t="shared" si="7"/>
        <v>58.835411334552106</v>
      </c>
      <c r="F14" s="218">
        <v>26</v>
      </c>
      <c r="G14" s="80">
        <v>18335.07</v>
      </c>
      <c r="H14" s="72">
        <v>298</v>
      </c>
      <c r="I14" s="239">
        <f t="shared" si="8"/>
        <v>61.527080536912749</v>
      </c>
      <c r="J14" s="218">
        <v>17</v>
      </c>
      <c r="K14" s="80">
        <v>13847.9</v>
      </c>
      <c r="L14" s="72">
        <v>249</v>
      </c>
      <c r="M14" s="239">
        <f t="shared" si="9"/>
        <v>55.614056224899599</v>
      </c>
    </row>
    <row r="15" spans="1:16" ht="14.1" customHeight="1" x14ac:dyDescent="0.2">
      <c r="A15" s="274">
        <v>24</v>
      </c>
      <c r="B15" s="218">
        <f t="shared" si="4"/>
        <v>40</v>
      </c>
      <c r="C15" s="80">
        <f t="shared" si="5"/>
        <v>31230.58</v>
      </c>
      <c r="D15" s="72">
        <f t="shared" si="6"/>
        <v>466</v>
      </c>
      <c r="E15" s="239">
        <f t="shared" si="7"/>
        <v>67.018412017167392</v>
      </c>
      <c r="F15" s="218">
        <v>24</v>
      </c>
      <c r="G15" s="80">
        <v>22743.040000000001</v>
      </c>
      <c r="H15" s="72">
        <v>284</v>
      </c>
      <c r="I15" s="239">
        <f t="shared" si="8"/>
        <v>80.081126760563379</v>
      </c>
      <c r="J15" s="218">
        <v>16</v>
      </c>
      <c r="K15" s="80">
        <v>8487.5400000000009</v>
      </c>
      <c r="L15" s="72">
        <v>182</v>
      </c>
      <c r="M15" s="239">
        <f t="shared" si="9"/>
        <v>46.634835164835167</v>
      </c>
    </row>
    <row r="16" spans="1:16" ht="14.1" customHeight="1" x14ac:dyDescent="0.2">
      <c r="A16" s="274">
        <v>25</v>
      </c>
      <c r="B16" s="218">
        <f t="shared" si="4"/>
        <v>33</v>
      </c>
      <c r="C16" s="80">
        <f t="shared" si="5"/>
        <v>16379.18</v>
      </c>
      <c r="D16" s="72">
        <f t="shared" si="6"/>
        <v>266</v>
      </c>
      <c r="E16" s="239">
        <f t="shared" si="7"/>
        <v>61.575864661654137</v>
      </c>
      <c r="F16" s="218">
        <v>25</v>
      </c>
      <c r="G16" s="80">
        <v>15051.8</v>
      </c>
      <c r="H16" s="72">
        <v>247</v>
      </c>
      <c r="I16" s="239">
        <f t="shared" si="8"/>
        <v>60.938461538461539</v>
      </c>
      <c r="J16" s="218">
        <v>8</v>
      </c>
      <c r="K16" s="80">
        <v>1327.38</v>
      </c>
      <c r="L16" s="72">
        <v>19</v>
      </c>
      <c r="M16" s="239">
        <f t="shared" si="9"/>
        <v>69.8621052631579</v>
      </c>
    </row>
    <row r="17" spans="1:13" ht="14.1" customHeight="1" x14ac:dyDescent="0.2">
      <c r="A17" s="274">
        <v>26</v>
      </c>
      <c r="B17" s="218">
        <f t="shared" si="4"/>
        <v>61</v>
      </c>
      <c r="C17" s="80">
        <f t="shared" si="5"/>
        <v>53699.58</v>
      </c>
      <c r="D17" s="72">
        <f t="shared" si="6"/>
        <v>716</v>
      </c>
      <c r="E17" s="239">
        <f>C17/D17</f>
        <v>74.999413407821237</v>
      </c>
      <c r="F17" s="218">
        <v>39</v>
      </c>
      <c r="G17" s="80">
        <v>39861.050000000003</v>
      </c>
      <c r="H17" s="72">
        <v>511</v>
      </c>
      <c r="I17" s="239">
        <f>G17/H17</f>
        <v>78.005968688845414</v>
      </c>
      <c r="J17" s="218">
        <v>22</v>
      </c>
      <c r="K17" s="80">
        <v>13838.53</v>
      </c>
      <c r="L17" s="72">
        <v>205</v>
      </c>
      <c r="M17" s="239">
        <f>K17/L17</f>
        <v>67.505024390243904</v>
      </c>
    </row>
    <row r="18" spans="1:13" ht="14.1" customHeight="1" x14ac:dyDescent="0.2">
      <c r="A18" s="274">
        <v>27</v>
      </c>
      <c r="B18" s="218">
        <f t="shared" si="4"/>
        <v>49</v>
      </c>
      <c r="C18" s="80">
        <f t="shared" si="5"/>
        <v>46363.03</v>
      </c>
      <c r="D18" s="72">
        <f t="shared" si="6"/>
        <v>556</v>
      </c>
      <c r="E18" s="239">
        <f t="shared" si="7"/>
        <v>83.386744604316547</v>
      </c>
      <c r="F18" s="218">
        <v>37</v>
      </c>
      <c r="G18" s="80">
        <v>38158.47</v>
      </c>
      <c r="H18" s="72">
        <v>433</v>
      </c>
      <c r="I18" s="239">
        <f t="shared" ref="I18:I27" si="10">G18/H18</f>
        <v>88.125796766743647</v>
      </c>
      <c r="J18" s="218">
        <v>12</v>
      </c>
      <c r="K18" s="80">
        <v>8204.56</v>
      </c>
      <c r="L18" s="72">
        <v>123</v>
      </c>
      <c r="M18" s="239">
        <f t="shared" ref="M18:M27" si="11">K18/L18</f>
        <v>66.703739837398373</v>
      </c>
    </row>
    <row r="19" spans="1:13" ht="14.1" customHeight="1" x14ac:dyDescent="0.2">
      <c r="A19" s="274">
        <v>28</v>
      </c>
      <c r="B19" s="218">
        <f t="shared" si="4"/>
        <v>48</v>
      </c>
      <c r="C19" s="80">
        <f t="shared" si="5"/>
        <v>58653.36</v>
      </c>
      <c r="D19" s="72">
        <f t="shared" si="6"/>
        <v>618</v>
      </c>
      <c r="E19" s="239">
        <f t="shared" si="7"/>
        <v>94.908349514563113</v>
      </c>
      <c r="F19" s="218">
        <v>39</v>
      </c>
      <c r="G19" s="80">
        <v>50368.52</v>
      </c>
      <c r="H19" s="72">
        <v>490</v>
      </c>
      <c r="I19" s="239">
        <f t="shared" si="10"/>
        <v>102.79289795918366</v>
      </c>
      <c r="J19" s="218">
        <v>9</v>
      </c>
      <c r="K19" s="80">
        <v>8284.84</v>
      </c>
      <c r="L19" s="72">
        <v>128</v>
      </c>
      <c r="M19" s="239">
        <f t="shared" si="11"/>
        <v>64.725312500000001</v>
      </c>
    </row>
    <row r="20" spans="1:13" ht="14.1" customHeight="1" x14ac:dyDescent="0.2">
      <c r="A20" s="274">
        <v>29</v>
      </c>
      <c r="B20" s="218">
        <f t="shared" si="4"/>
        <v>48</v>
      </c>
      <c r="C20" s="80">
        <f t="shared" si="5"/>
        <v>43487.7</v>
      </c>
      <c r="D20" s="72">
        <f t="shared" si="6"/>
        <v>560</v>
      </c>
      <c r="E20" s="239">
        <f t="shared" si="7"/>
        <v>77.656607142857141</v>
      </c>
      <c r="F20" s="218">
        <v>29</v>
      </c>
      <c r="G20" s="80">
        <v>22472.34</v>
      </c>
      <c r="H20" s="72">
        <v>332</v>
      </c>
      <c r="I20" s="239">
        <f t="shared" si="10"/>
        <v>67.687771084337356</v>
      </c>
      <c r="J20" s="218">
        <v>19</v>
      </c>
      <c r="K20" s="80">
        <v>21015.360000000001</v>
      </c>
      <c r="L20" s="72">
        <v>228</v>
      </c>
      <c r="M20" s="239">
        <f t="shared" si="11"/>
        <v>92.172631578947374</v>
      </c>
    </row>
    <row r="21" spans="1:13" ht="14.1" customHeight="1" x14ac:dyDescent="0.2">
      <c r="A21" s="274">
        <v>30</v>
      </c>
      <c r="B21" s="218">
        <f t="shared" si="4"/>
        <v>71</v>
      </c>
      <c r="C21" s="80">
        <f t="shared" si="5"/>
        <v>77699.83</v>
      </c>
      <c r="D21" s="72">
        <f t="shared" si="6"/>
        <v>973</v>
      </c>
      <c r="E21" s="239">
        <f t="shared" si="7"/>
        <v>79.855940390544703</v>
      </c>
      <c r="F21" s="218">
        <v>57</v>
      </c>
      <c r="G21" s="80">
        <v>72950.09</v>
      </c>
      <c r="H21" s="72">
        <v>896</v>
      </c>
      <c r="I21" s="239">
        <f t="shared" si="10"/>
        <v>81.417511160714284</v>
      </c>
      <c r="J21" s="218">
        <v>14</v>
      </c>
      <c r="K21" s="80">
        <v>4749.74</v>
      </c>
      <c r="L21" s="72">
        <v>77</v>
      </c>
      <c r="M21" s="239">
        <f t="shared" si="11"/>
        <v>61.684935064935061</v>
      </c>
    </row>
    <row r="22" spans="1:13" ht="14.1" customHeight="1" x14ac:dyDescent="0.2">
      <c r="A22" s="274">
        <v>31</v>
      </c>
      <c r="B22" s="218">
        <f t="shared" si="4"/>
        <v>54</v>
      </c>
      <c r="C22" s="80">
        <f t="shared" si="5"/>
        <v>47852.2</v>
      </c>
      <c r="D22" s="72">
        <f t="shared" si="6"/>
        <v>665</v>
      </c>
      <c r="E22" s="239">
        <f t="shared" si="7"/>
        <v>71.958195488721799</v>
      </c>
      <c r="F22" s="218">
        <v>46</v>
      </c>
      <c r="G22" s="80">
        <v>43496.7</v>
      </c>
      <c r="H22" s="72">
        <v>596</v>
      </c>
      <c r="I22" s="239">
        <f t="shared" si="10"/>
        <v>72.981040268456368</v>
      </c>
      <c r="J22" s="218">
        <v>8</v>
      </c>
      <c r="K22" s="80">
        <v>4355.5</v>
      </c>
      <c r="L22" s="72">
        <v>69</v>
      </c>
      <c r="M22" s="239">
        <f t="shared" si="11"/>
        <v>63.123188405797102</v>
      </c>
    </row>
    <row r="23" spans="1:13" ht="14.1" customHeight="1" x14ac:dyDescent="0.2">
      <c r="A23" s="274">
        <v>32</v>
      </c>
      <c r="B23" s="218">
        <f t="shared" si="4"/>
        <v>56</v>
      </c>
      <c r="C23" s="80">
        <f t="shared" si="5"/>
        <v>44605.84</v>
      </c>
      <c r="D23" s="72">
        <f t="shared" si="6"/>
        <v>602</v>
      </c>
      <c r="E23" s="239">
        <f t="shared" si="7"/>
        <v>74.096079734219259</v>
      </c>
      <c r="F23" s="218">
        <v>32</v>
      </c>
      <c r="G23" s="80">
        <v>21515.42</v>
      </c>
      <c r="H23" s="72">
        <v>281</v>
      </c>
      <c r="I23" s="239">
        <f t="shared" si="10"/>
        <v>76.567330960854093</v>
      </c>
      <c r="J23" s="218">
        <v>24</v>
      </c>
      <c r="K23" s="80">
        <v>23090.42</v>
      </c>
      <c r="L23" s="72">
        <v>321</v>
      </c>
      <c r="M23" s="239">
        <f t="shared" si="11"/>
        <v>71.932772585669781</v>
      </c>
    </row>
    <row r="24" spans="1:13" ht="14.1" customHeight="1" x14ac:dyDescent="0.2">
      <c r="A24" s="274">
        <v>33</v>
      </c>
      <c r="B24" s="218">
        <f t="shared" si="4"/>
        <v>51</v>
      </c>
      <c r="C24" s="80">
        <f t="shared" si="5"/>
        <v>61795.649999999994</v>
      </c>
      <c r="D24" s="72">
        <f t="shared" si="6"/>
        <v>747</v>
      </c>
      <c r="E24" s="239">
        <f t="shared" si="7"/>
        <v>82.725100401606412</v>
      </c>
      <c r="F24" s="218">
        <v>25</v>
      </c>
      <c r="G24" s="80">
        <v>33092.92</v>
      </c>
      <c r="H24" s="72">
        <v>378</v>
      </c>
      <c r="I24" s="239">
        <f t="shared" si="10"/>
        <v>87.547407407407405</v>
      </c>
      <c r="J24" s="218">
        <v>26</v>
      </c>
      <c r="K24" s="80">
        <v>28702.73</v>
      </c>
      <c r="L24" s="72">
        <v>369</v>
      </c>
      <c r="M24" s="239">
        <f t="shared" si="11"/>
        <v>77.785176151761519</v>
      </c>
    </row>
    <row r="25" spans="1:13" ht="14.1" customHeight="1" x14ac:dyDescent="0.2">
      <c r="A25" s="274">
        <v>34</v>
      </c>
      <c r="B25" s="218">
        <f t="shared" si="4"/>
        <v>88</v>
      </c>
      <c r="C25" s="80">
        <f t="shared" si="5"/>
        <v>88778.64</v>
      </c>
      <c r="D25" s="72">
        <f t="shared" si="6"/>
        <v>1100</v>
      </c>
      <c r="E25" s="239">
        <f t="shared" si="7"/>
        <v>80.707854545454552</v>
      </c>
      <c r="F25" s="218">
        <v>51</v>
      </c>
      <c r="G25" s="80">
        <v>60948.06</v>
      </c>
      <c r="H25" s="72">
        <v>667</v>
      </c>
      <c r="I25" s="239">
        <f t="shared" si="10"/>
        <v>91.376401799100449</v>
      </c>
      <c r="J25" s="218">
        <v>37</v>
      </c>
      <c r="K25" s="80">
        <v>27830.58</v>
      </c>
      <c r="L25" s="72">
        <v>433</v>
      </c>
      <c r="M25" s="239">
        <f t="shared" si="11"/>
        <v>64.273856812933033</v>
      </c>
    </row>
    <row r="26" spans="1:13" ht="14.1" customHeight="1" x14ac:dyDescent="0.2">
      <c r="A26" s="274">
        <v>35</v>
      </c>
      <c r="B26" s="218">
        <f t="shared" si="4"/>
        <v>125</v>
      </c>
      <c r="C26" s="80">
        <f t="shared" si="5"/>
        <v>125215</v>
      </c>
      <c r="D26" s="72">
        <f t="shared" si="6"/>
        <v>1814</v>
      </c>
      <c r="E26" s="239">
        <f t="shared" si="7"/>
        <v>69.027012127894153</v>
      </c>
      <c r="F26" s="218">
        <v>94</v>
      </c>
      <c r="G26" s="80">
        <v>103033.72</v>
      </c>
      <c r="H26" s="72">
        <v>1442</v>
      </c>
      <c r="I26" s="239">
        <f t="shared" si="10"/>
        <v>71.451955617198337</v>
      </c>
      <c r="J26" s="218">
        <v>31</v>
      </c>
      <c r="K26" s="80">
        <v>22181.279999999999</v>
      </c>
      <c r="L26" s="72">
        <v>372</v>
      </c>
      <c r="M26" s="239">
        <f t="shared" si="11"/>
        <v>59.627096774193546</v>
      </c>
    </row>
    <row r="27" spans="1:13" ht="14.1" customHeight="1" x14ac:dyDescent="0.2">
      <c r="A27" s="274">
        <v>36</v>
      </c>
      <c r="B27" s="218">
        <f t="shared" si="4"/>
        <v>108</v>
      </c>
      <c r="C27" s="80">
        <f t="shared" si="5"/>
        <v>114056.76999999999</v>
      </c>
      <c r="D27" s="72">
        <f t="shared" si="6"/>
        <v>1421</v>
      </c>
      <c r="E27" s="239">
        <f t="shared" si="7"/>
        <v>80.265144264602384</v>
      </c>
      <c r="F27" s="218">
        <v>81</v>
      </c>
      <c r="G27" s="80">
        <v>85379.68</v>
      </c>
      <c r="H27" s="72">
        <v>1151</v>
      </c>
      <c r="I27" s="239">
        <f t="shared" si="10"/>
        <v>74.178696785403986</v>
      </c>
      <c r="J27" s="218">
        <v>27</v>
      </c>
      <c r="K27" s="80">
        <v>28677.09</v>
      </c>
      <c r="L27" s="72">
        <v>270</v>
      </c>
      <c r="M27" s="239">
        <f t="shared" si="11"/>
        <v>106.21144444444444</v>
      </c>
    </row>
    <row r="28" spans="1:13" ht="14.1" customHeight="1" x14ac:dyDescent="0.2">
      <c r="A28" s="274">
        <v>37</v>
      </c>
      <c r="B28" s="218">
        <f t="shared" si="4"/>
        <v>114</v>
      </c>
      <c r="C28" s="80">
        <f t="shared" si="5"/>
        <v>126880.19</v>
      </c>
      <c r="D28" s="72">
        <f t="shared" si="6"/>
        <v>1622</v>
      </c>
      <c r="E28" s="239">
        <f>C28/D28</f>
        <v>78.224531442663377</v>
      </c>
      <c r="F28" s="218">
        <v>78</v>
      </c>
      <c r="G28" s="80">
        <v>92784.54</v>
      </c>
      <c r="H28" s="72">
        <v>1091</v>
      </c>
      <c r="I28" s="239">
        <f>G28/H28</f>
        <v>85.045407882676443</v>
      </c>
      <c r="J28" s="218">
        <v>36</v>
      </c>
      <c r="K28" s="80">
        <v>34095.65</v>
      </c>
      <c r="L28" s="72">
        <v>531</v>
      </c>
      <c r="M28" s="239">
        <f>K28/L28</f>
        <v>64.210263653483992</v>
      </c>
    </row>
    <row r="29" spans="1:13" ht="14.1" customHeight="1" x14ac:dyDescent="0.2">
      <c r="A29" s="274">
        <v>38</v>
      </c>
      <c r="B29" s="218">
        <f t="shared" si="4"/>
        <v>95</v>
      </c>
      <c r="C29" s="80">
        <f t="shared" si="5"/>
        <v>90318.75</v>
      </c>
      <c r="D29" s="72">
        <f t="shared" si="6"/>
        <v>1232</v>
      </c>
      <c r="E29" s="239">
        <f t="shared" ref="E29:E56" si="12">C29/D29</f>
        <v>73.310673701298697</v>
      </c>
      <c r="F29" s="218">
        <v>74</v>
      </c>
      <c r="G29" s="80">
        <v>75477.7</v>
      </c>
      <c r="H29" s="72">
        <v>1029</v>
      </c>
      <c r="I29" s="239">
        <f t="shared" ref="I29:I49" si="13">G29/H29</f>
        <v>73.350534499514083</v>
      </c>
      <c r="J29" s="218">
        <v>21</v>
      </c>
      <c r="K29" s="80">
        <v>14841.05</v>
      </c>
      <c r="L29" s="72">
        <v>203</v>
      </c>
      <c r="M29" s="239">
        <f t="shared" ref="M29:M49" si="14">K29/L29</f>
        <v>73.108620689655169</v>
      </c>
    </row>
    <row r="30" spans="1:13" ht="14.1" customHeight="1" x14ac:dyDescent="0.2">
      <c r="A30" s="274">
        <v>39</v>
      </c>
      <c r="B30" s="218">
        <f t="shared" si="4"/>
        <v>88</v>
      </c>
      <c r="C30" s="80">
        <f t="shared" si="5"/>
        <v>86111.23000000001</v>
      </c>
      <c r="D30" s="72">
        <f t="shared" si="6"/>
        <v>1114</v>
      </c>
      <c r="E30" s="239">
        <f t="shared" si="12"/>
        <v>77.299129263913827</v>
      </c>
      <c r="F30" s="218">
        <v>55</v>
      </c>
      <c r="G30" s="80">
        <v>54316.26</v>
      </c>
      <c r="H30" s="72">
        <v>729</v>
      </c>
      <c r="I30" s="239">
        <f t="shared" si="13"/>
        <v>74.50790123456791</v>
      </c>
      <c r="J30" s="218">
        <v>33</v>
      </c>
      <c r="K30" s="80">
        <v>31794.97</v>
      </c>
      <c r="L30" s="72">
        <v>385</v>
      </c>
      <c r="M30" s="239">
        <f t="shared" si="14"/>
        <v>82.58433766233766</v>
      </c>
    </row>
    <row r="31" spans="1:13" ht="14.1" customHeight="1" x14ac:dyDescent="0.2">
      <c r="A31" s="274">
        <v>40</v>
      </c>
      <c r="B31" s="218">
        <f t="shared" si="4"/>
        <v>88</v>
      </c>
      <c r="C31" s="80">
        <f t="shared" si="5"/>
        <v>83549.86</v>
      </c>
      <c r="D31" s="72">
        <f t="shared" si="6"/>
        <v>1071</v>
      </c>
      <c r="E31" s="239">
        <f t="shared" si="12"/>
        <v>78.011073762838464</v>
      </c>
      <c r="F31" s="218">
        <v>56</v>
      </c>
      <c r="G31" s="80">
        <v>60085.75</v>
      </c>
      <c r="H31" s="72">
        <v>710</v>
      </c>
      <c r="I31" s="239">
        <f t="shared" si="13"/>
        <v>84.627816901408451</v>
      </c>
      <c r="J31" s="218">
        <v>32</v>
      </c>
      <c r="K31" s="80">
        <v>23464.11</v>
      </c>
      <c r="L31" s="72">
        <v>361</v>
      </c>
      <c r="M31" s="239">
        <f t="shared" si="14"/>
        <v>64.997534626038785</v>
      </c>
    </row>
    <row r="32" spans="1:13" ht="14.1" customHeight="1" x14ac:dyDescent="0.2">
      <c r="A32" s="274">
        <v>41</v>
      </c>
      <c r="B32" s="218">
        <f t="shared" si="4"/>
        <v>153</v>
      </c>
      <c r="C32" s="80">
        <f t="shared" si="5"/>
        <v>184054.51</v>
      </c>
      <c r="D32" s="72">
        <f t="shared" si="6"/>
        <v>2296</v>
      </c>
      <c r="E32" s="239">
        <f t="shared" si="12"/>
        <v>80.16311411149826</v>
      </c>
      <c r="F32" s="218">
        <v>98</v>
      </c>
      <c r="G32" s="80">
        <v>119842.26</v>
      </c>
      <c r="H32" s="72">
        <v>1454</v>
      </c>
      <c r="I32" s="239">
        <f t="shared" si="13"/>
        <v>82.422462173314983</v>
      </c>
      <c r="J32" s="218">
        <v>55</v>
      </c>
      <c r="K32" s="80">
        <v>64212.25</v>
      </c>
      <c r="L32" s="72">
        <v>842</v>
      </c>
      <c r="M32" s="239">
        <f t="shared" si="14"/>
        <v>76.26157957244655</v>
      </c>
    </row>
    <row r="33" spans="1:13" ht="14.1" customHeight="1" x14ac:dyDescent="0.2">
      <c r="A33" s="274">
        <v>42</v>
      </c>
      <c r="B33" s="218">
        <f t="shared" si="4"/>
        <v>112</v>
      </c>
      <c r="C33" s="80">
        <f t="shared" si="5"/>
        <v>143218.94</v>
      </c>
      <c r="D33" s="72">
        <f t="shared" si="6"/>
        <v>1638</v>
      </c>
      <c r="E33" s="239">
        <f t="shared" si="12"/>
        <v>87.435250305250307</v>
      </c>
      <c r="F33" s="218">
        <v>84</v>
      </c>
      <c r="G33" s="80">
        <v>111199.8</v>
      </c>
      <c r="H33" s="72">
        <v>1249</v>
      </c>
      <c r="I33" s="239">
        <f t="shared" si="13"/>
        <v>89.03106485188151</v>
      </c>
      <c r="J33" s="218">
        <v>28</v>
      </c>
      <c r="K33" s="80">
        <v>32019.14</v>
      </c>
      <c r="L33" s="72">
        <v>389</v>
      </c>
      <c r="M33" s="239">
        <f t="shared" si="14"/>
        <v>82.311413881748067</v>
      </c>
    </row>
    <row r="34" spans="1:13" ht="14.1" customHeight="1" x14ac:dyDescent="0.2">
      <c r="A34" s="274">
        <v>43</v>
      </c>
      <c r="B34" s="218">
        <f t="shared" si="4"/>
        <v>104</v>
      </c>
      <c r="C34" s="80">
        <f t="shared" si="5"/>
        <v>119994.28</v>
      </c>
      <c r="D34" s="72">
        <f t="shared" si="6"/>
        <v>1299</v>
      </c>
      <c r="E34" s="239">
        <f t="shared" si="12"/>
        <v>92.374349499615093</v>
      </c>
      <c r="F34" s="218">
        <v>77</v>
      </c>
      <c r="G34" s="80">
        <v>94221.61</v>
      </c>
      <c r="H34" s="72">
        <v>1002</v>
      </c>
      <c r="I34" s="239">
        <f t="shared" si="13"/>
        <v>94.033542914171662</v>
      </c>
      <c r="J34" s="218">
        <v>27</v>
      </c>
      <c r="K34" s="80">
        <v>25772.67</v>
      </c>
      <c r="L34" s="72">
        <v>297</v>
      </c>
      <c r="M34" s="239">
        <f t="shared" si="14"/>
        <v>86.776666666666657</v>
      </c>
    </row>
    <row r="35" spans="1:13" ht="14.1" customHeight="1" x14ac:dyDescent="0.2">
      <c r="A35" s="274">
        <v>44</v>
      </c>
      <c r="B35" s="218">
        <f t="shared" si="4"/>
        <v>150</v>
      </c>
      <c r="C35" s="80">
        <f t="shared" si="5"/>
        <v>175093.25</v>
      </c>
      <c r="D35" s="72">
        <f t="shared" si="6"/>
        <v>2158</v>
      </c>
      <c r="E35" s="239">
        <f t="shared" si="12"/>
        <v>81.136816496756254</v>
      </c>
      <c r="F35" s="218">
        <v>115</v>
      </c>
      <c r="G35" s="80">
        <v>146173.64000000001</v>
      </c>
      <c r="H35" s="72">
        <v>1735</v>
      </c>
      <c r="I35" s="239">
        <f t="shared" si="13"/>
        <v>84.249936599423634</v>
      </c>
      <c r="J35" s="218">
        <v>35</v>
      </c>
      <c r="K35" s="80">
        <v>28919.61</v>
      </c>
      <c r="L35" s="72">
        <v>423</v>
      </c>
      <c r="M35" s="239">
        <f t="shared" si="14"/>
        <v>68.367872340425535</v>
      </c>
    </row>
    <row r="36" spans="1:13" ht="14.1" customHeight="1" x14ac:dyDescent="0.2">
      <c r="A36" s="274">
        <v>45</v>
      </c>
      <c r="B36" s="218">
        <f t="shared" si="4"/>
        <v>151</v>
      </c>
      <c r="C36" s="80">
        <f t="shared" si="5"/>
        <v>162609.89000000001</v>
      </c>
      <c r="D36" s="72">
        <f t="shared" si="6"/>
        <v>2138</v>
      </c>
      <c r="E36" s="239">
        <f t="shared" si="12"/>
        <v>76.057011225444342</v>
      </c>
      <c r="F36" s="218">
        <v>93</v>
      </c>
      <c r="G36" s="80">
        <v>124280.6</v>
      </c>
      <c r="H36" s="72">
        <v>1365</v>
      </c>
      <c r="I36" s="239">
        <f t="shared" si="13"/>
        <v>91.048058608058611</v>
      </c>
      <c r="J36" s="218">
        <v>58</v>
      </c>
      <c r="K36" s="80">
        <v>38329.29</v>
      </c>
      <c r="L36" s="72">
        <v>773</v>
      </c>
      <c r="M36" s="239">
        <f t="shared" si="14"/>
        <v>49.58510996119017</v>
      </c>
    </row>
    <row r="37" spans="1:13" ht="14.1" customHeight="1" x14ac:dyDescent="0.2">
      <c r="A37" s="274">
        <v>46</v>
      </c>
      <c r="B37" s="218">
        <f t="shared" si="4"/>
        <v>190</v>
      </c>
      <c r="C37" s="80">
        <f t="shared" si="5"/>
        <v>238702.29</v>
      </c>
      <c r="D37" s="72">
        <f t="shared" si="6"/>
        <v>2746</v>
      </c>
      <c r="E37" s="239">
        <f t="shared" si="12"/>
        <v>86.927272396212672</v>
      </c>
      <c r="F37" s="218">
        <v>133</v>
      </c>
      <c r="G37" s="80">
        <v>169307.76</v>
      </c>
      <c r="H37" s="72">
        <v>2059</v>
      </c>
      <c r="I37" s="239">
        <f t="shared" si="13"/>
        <v>82.228149587178251</v>
      </c>
      <c r="J37" s="218">
        <v>57</v>
      </c>
      <c r="K37" s="80">
        <v>69394.53</v>
      </c>
      <c r="L37" s="72">
        <v>687</v>
      </c>
      <c r="M37" s="239">
        <f t="shared" si="14"/>
        <v>101.01096069868996</v>
      </c>
    </row>
    <row r="38" spans="1:13" ht="14.1" customHeight="1" x14ac:dyDescent="0.2">
      <c r="A38" s="274">
        <v>47</v>
      </c>
      <c r="B38" s="218">
        <f t="shared" si="4"/>
        <v>144</v>
      </c>
      <c r="C38" s="80">
        <f t="shared" si="5"/>
        <v>172832.41</v>
      </c>
      <c r="D38" s="72">
        <f t="shared" si="6"/>
        <v>1988</v>
      </c>
      <c r="E38" s="239">
        <f t="shared" si="12"/>
        <v>86.937831991951711</v>
      </c>
      <c r="F38" s="218">
        <v>93</v>
      </c>
      <c r="G38" s="80">
        <v>116054.99</v>
      </c>
      <c r="H38" s="72">
        <v>1389</v>
      </c>
      <c r="I38" s="239">
        <f t="shared" si="13"/>
        <v>83.552908567314617</v>
      </c>
      <c r="J38" s="218">
        <v>51</v>
      </c>
      <c r="K38" s="80">
        <v>56777.42</v>
      </c>
      <c r="L38" s="72">
        <v>599</v>
      </c>
      <c r="M38" s="239">
        <f t="shared" si="14"/>
        <v>94.787011686143572</v>
      </c>
    </row>
    <row r="39" spans="1:13" ht="14.1" customHeight="1" x14ac:dyDescent="0.2">
      <c r="A39" s="274">
        <v>48</v>
      </c>
      <c r="B39" s="218">
        <f t="shared" si="4"/>
        <v>205</v>
      </c>
      <c r="C39" s="80">
        <f t="shared" si="5"/>
        <v>261144.68</v>
      </c>
      <c r="D39" s="72">
        <f t="shared" si="6"/>
        <v>3148</v>
      </c>
      <c r="E39" s="239">
        <f t="shared" si="12"/>
        <v>82.955743329097842</v>
      </c>
      <c r="F39" s="218">
        <v>146</v>
      </c>
      <c r="G39" s="80">
        <v>187749.57</v>
      </c>
      <c r="H39" s="72">
        <v>2291</v>
      </c>
      <c r="I39" s="239">
        <f t="shared" si="13"/>
        <v>81.950925360104762</v>
      </c>
      <c r="J39" s="218">
        <v>59</v>
      </c>
      <c r="K39" s="80">
        <v>73395.11</v>
      </c>
      <c r="L39" s="72">
        <v>857</v>
      </c>
      <c r="M39" s="239">
        <f t="shared" si="14"/>
        <v>85.641901983663942</v>
      </c>
    </row>
    <row r="40" spans="1:13" ht="14.1" customHeight="1" x14ac:dyDescent="0.2">
      <c r="A40" s="274">
        <v>49</v>
      </c>
      <c r="B40" s="218">
        <f t="shared" si="4"/>
        <v>157</v>
      </c>
      <c r="C40" s="80">
        <f t="shared" si="5"/>
        <v>162479.01999999999</v>
      </c>
      <c r="D40" s="72">
        <f t="shared" si="6"/>
        <v>2143</v>
      </c>
      <c r="E40" s="239">
        <f t="shared" si="12"/>
        <v>75.818488100793274</v>
      </c>
      <c r="F40" s="218">
        <v>93</v>
      </c>
      <c r="G40" s="80">
        <v>90868.04</v>
      </c>
      <c r="H40" s="72">
        <v>1274</v>
      </c>
      <c r="I40" s="239">
        <f t="shared" si="13"/>
        <v>71.324992150706436</v>
      </c>
      <c r="J40" s="218">
        <v>64</v>
      </c>
      <c r="K40" s="80">
        <v>71610.98</v>
      </c>
      <c r="L40" s="72">
        <v>869</v>
      </c>
      <c r="M40" s="239">
        <f t="shared" si="14"/>
        <v>82.406191024165707</v>
      </c>
    </row>
    <row r="41" spans="1:13" ht="14.1" customHeight="1" x14ac:dyDescent="0.2">
      <c r="A41" s="274">
        <v>50</v>
      </c>
      <c r="B41" s="218">
        <f t="shared" si="4"/>
        <v>139</v>
      </c>
      <c r="C41" s="80">
        <f t="shared" si="5"/>
        <v>158726.87</v>
      </c>
      <c r="D41" s="72">
        <f t="shared" si="6"/>
        <v>1981</v>
      </c>
      <c r="E41" s="239">
        <f t="shared" si="12"/>
        <v>80.124618879353861</v>
      </c>
      <c r="F41" s="218">
        <v>99</v>
      </c>
      <c r="G41" s="80">
        <v>109480.32000000001</v>
      </c>
      <c r="H41" s="72">
        <v>1458</v>
      </c>
      <c r="I41" s="239">
        <f t="shared" si="13"/>
        <v>75.089382716049386</v>
      </c>
      <c r="J41" s="218">
        <v>40</v>
      </c>
      <c r="K41" s="80">
        <v>49246.55</v>
      </c>
      <c r="L41" s="72">
        <v>523</v>
      </c>
      <c r="M41" s="239">
        <f t="shared" si="14"/>
        <v>94.161663479923519</v>
      </c>
    </row>
    <row r="42" spans="1:13" ht="14.1" customHeight="1" x14ac:dyDescent="0.2">
      <c r="A42" s="274">
        <v>51</v>
      </c>
      <c r="B42" s="218">
        <f t="shared" si="4"/>
        <v>194</v>
      </c>
      <c r="C42" s="80">
        <f t="shared" si="5"/>
        <v>261677.12</v>
      </c>
      <c r="D42" s="72">
        <f t="shared" si="6"/>
        <v>2994</v>
      </c>
      <c r="E42" s="239">
        <f t="shared" si="12"/>
        <v>87.400507682030721</v>
      </c>
      <c r="F42" s="218">
        <v>148</v>
      </c>
      <c r="G42" s="80">
        <v>199085.68</v>
      </c>
      <c r="H42" s="72">
        <v>2330</v>
      </c>
      <c r="I42" s="239">
        <f t="shared" si="13"/>
        <v>85.444497854077255</v>
      </c>
      <c r="J42" s="218">
        <v>46</v>
      </c>
      <c r="K42" s="80">
        <v>62591.44</v>
      </c>
      <c r="L42" s="72">
        <v>664</v>
      </c>
      <c r="M42" s="239">
        <f t="shared" si="14"/>
        <v>94.264216867469884</v>
      </c>
    </row>
    <row r="43" spans="1:13" ht="14.1" customHeight="1" x14ac:dyDescent="0.2">
      <c r="A43" s="274">
        <v>52</v>
      </c>
      <c r="B43" s="218">
        <f t="shared" si="4"/>
        <v>129</v>
      </c>
      <c r="C43" s="80">
        <f t="shared" si="5"/>
        <v>164871.08000000002</v>
      </c>
      <c r="D43" s="72">
        <f t="shared" si="6"/>
        <v>1946</v>
      </c>
      <c r="E43" s="239">
        <f t="shared" si="12"/>
        <v>84.723062692702996</v>
      </c>
      <c r="F43" s="218">
        <v>93</v>
      </c>
      <c r="G43" s="80">
        <v>112033.39</v>
      </c>
      <c r="H43" s="72">
        <v>1431</v>
      </c>
      <c r="I43" s="239">
        <f t="shared" si="13"/>
        <v>78.290279524807829</v>
      </c>
      <c r="J43" s="218">
        <v>36</v>
      </c>
      <c r="K43" s="80">
        <v>52837.69</v>
      </c>
      <c r="L43" s="72">
        <v>515</v>
      </c>
      <c r="M43" s="239">
        <f t="shared" si="14"/>
        <v>102.59745631067962</v>
      </c>
    </row>
    <row r="44" spans="1:13" ht="14.1" customHeight="1" x14ac:dyDescent="0.2">
      <c r="A44" s="274">
        <v>53</v>
      </c>
      <c r="B44" s="218">
        <f t="shared" si="4"/>
        <v>217</v>
      </c>
      <c r="C44" s="80">
        <f t="shared" si="5"/>
        <v>267318.37</v>
      </c>
      <c r="D44" s="72">
        <f t="shared" si="6"/>
        <v>3405</v>
      </c>
      <c r="E44" s="239">
        <f t="shared" si="12"/>
        <v>78.507597650513944</v>
      </c>
      <c r="F44" s="218">
        <v>132</v>
      </c>
      <c r="G44" s="80">
        <v>163259.45000000001</v>
      </c>
      <c r="H44" s="72">
        <v>2112</v>
      </c>
      <c r="I44" s="239">
        <f t="shared" si="13"/>
        <v>77.300875946969697</v>
      </c>
      <c r="J44" s="218">
        <v>85</v>
      </c>
      <c r="K44" s="80">
        <v>104058.92</v>
      </c>
      <c r="L44" s="72">
        <v>1293</v>
      </c>
      <c r="M44" s="239">
        <f t="shared" si="14"/>
        <v>80.478669760247485</v>
      </c>
    </row>
    <row r="45" spans="1:13" ht="14.1" customHeight="1" x14ac:dyDescent="0.2">
      <c r="A45" s="274">
        <v>54</v>
      </c>
      <c r="B45" s="218">
        <f t="shared" si="4"/>
        <v>180</v>
      </c>
      <c r="C45" s="80">
        <f t="shared" si="5"/>
        <v>192677.2</v>
      </c>
      <c r="D45" s="72">
        <f t="shared" si="6"/>
        <v>2564</v>
      </c>
      <c r="E45" s="239">
        <f t="shared" si="12"/>
        <v>75.147113884555381</v>
      </c>
      <c r="F45" s="218">
        <v>106</v>
      </c>
      <c r="G45" s="80">
        <v>117652.04</v>
      </c>
      <c r="H45" s="72">
        <v>1501</v>
      </c>
      <c r="I45" s="239">
        <f t="shared" si="13"/>
        <v>78.382438374417049</v>
      </c>
      <c r="J45" s="218">
        <v>74</v>
      </c>
      <c r="K45" s="80">
        <v>75025.16</v>
      </c>
      <c r="L45" s="72">
        <v>1063</v>
      </c>
      <c r="M45" s="239">
        <f t="shared" si="14"/>
        <v>70.578701787394166</v>
      </c>
    </row>
    <row r="46" spans="1:13" ht="14.1" customHeight="1" x14ac:dyDescent="0.2">
      <c r="A46" s="274">
        <v>55</v>
      </c>
      <c r="B46" s="218">
        <f t="shared" si="4"/>
        <v>208</v>
      </c>
      <c r="C46" s="80">
        <f t="shared" si="5"/>
        <v>295264.99</v>
      </c>
      <c r="D46" s="72">
        <f t="shared" si="6"/>
        <v>3195</v>
      </c>
      <c r="E46" s="239">
        <f t="shared" si="12"/>
        <v>92.41470735524257</v>
      </c>
      <c r="F46" s="218">
        <v>101</v>
      </c>
      <c r="G46" s="80">
        <v>137651.88</v>
      </c>
      <c r="H46" s="72">
        <v>1557</v>
      </c>
      <c r="I46" s="239">
        <f t="shared" si="13"/>
        <v>88.408400770712916</v>
      </c>
      <c r="J46" s="218">
        <v>107</v>
      </c>
      <c r="K46" s="80">
        <v>157613.10999999999</v>
      </c>
      <c r="L46" s="72">
        <v>1638</v>
      </c>
      <c r="M46" s="239">
        <f t="shared" si="14"/>
        <v>96.222899877899863</v>
      </c>
    </row>
    <row r="47" spans="1:13" ht="14.1" customHeight="1" x14ac:dyDescent="0.2">
      <c r="A47" s="274">
        <v>56</v>
      </c>
      <c r="B47" s="218">
        <f t="shared" si="4"/>
        <v>246</v>
      </c>
      <c r="C47" s="80">
        <f t="shared" si="5"/>
        <v>283685.17000000004</v>
      </c>
      <c r="D47" s="72">
        <f t="shared" si="6"/>
        <v>3629</v>
      </c>
      <c r="E47" s="239">
        <f t="shared" si="12"/>
        <v>78.171719481950959</v>
      </c>
      <c r="F47" s="218">
        <v>143</v>
      </c>
      <c r="G47" s="80">
        <v>167702.70000000001</v>
      </c>
      <c r="H47" s="72">
        <v>2191</v>
      </c>
      <c r="I47" s="239">
        <f t="shared" si="13"/>
        <v>76.541624828845286</v>
      </c>
      <c r="J47" s="218">
        <v>103</v>
      </c>
      <c r="K47" s="80">
        <v>115982.47</v>
      </c>
      <c r="L47" s="72">
        <v>1438</v>
      </c>
      <c r="M47" s="239">
        <f t="shared" si="14"/>
        <v>80.655403337969403</v>
      </c>
    </row>
    <row r="48" spans="1:13" ht="14.1" customHeight="1" x14ac:dyDescent="0.2">
      <c r="A48" s="274">
        <v>57</v>
      </c>
      <c r="B48" s="218">
        <f t="shared" si="4"/>
        <v>205</v>
      </c>
      <c r="C48" s="80">
        <f t="shared" si="5"/>
        <v>268127.84999999998</v>
      </c>
      <c r="D48" s="72">
        <f t="shared" si="6"/>
        <v>3102</v>
      </c>
      <c r="E48" s="239">
        <f t="shared" si="12"/>
        <v>86.43708897485493</v>
      </c>
      <c r="F48" s="218">
        <v>141</v>
      </c>
      <c r="G48" s="80">
        <v>181312.62</v>
      </c>
      <c r="H48" s="72">
        <v>2122</v>
      </c>
      <c r="I48" s="239">
        <f t="shared" si="13"/>
        <v>85.44421300659755</v>
      </c>
      <c r="J48" s="218">
        <v>64</v>
      </c>
      <c r="K48" s="80">
        <v>86815.23</v>
      </c>
      <c r="L48" s="72">
        <v>980</v>
      </c>
      <c r="M48" s="239">
        <f t="shared" si="14"/>
        <v>88.586969387755104</v>
      </c>
    </row>
    <row r="49" spans="1:13" ht="14.1" customHeight="1" x14ac:dyDescent="0.2">
      <c r="A49" s="274">
        <v>58</v>
      </c>
      <c r="B49" s="218">
        <f t="shared" si="4"/>
        <v>191</v>
      </c>
      <c r="C49" s="80">
        <f t="shared" si="5"/>
        <v>221924.15</v>
      </c>
      <c r="D49" s="72">
        <f t="shared" si="6"/>
        <v>2712</v>
      </c>
      <c r="E49" s="239">
        <f t="shared" si="12"/>
        <v>81.830438790560464</v>
      </c>
      <c r="F49" s="218">
        <v>92</v>
      </c>
      <c r="G49" s="80">
        <v>116282.36</v>
      </c>
      <c r="H49" s="72">
        <v>1402</v>
      </c>
      <c r="I49" s="239">
        <f t="shared" si="13"/>
        <v>82.940342368045648</v>
      </c>
      <c r="J49" s="218">
        <v>99</v>
      </c>
      <c r="K49" s="80">
        <v>105641.79</v>
      </c>
      <c r="L49" s="72">
        <v>1310</v>
      </c>
      <c r="M49" s="239">
        <f t="shared" si="14"/>
        <v>80.64258778625954</v>
      </c>
    </row>
    <row r="50" spans="1:13" ht="14.1" customHeight="1" x14ac:dyDescent="0.2">
      <c r="A50" s="274">
        <v>59</v>
      </c>
      <c r="B50" s="218">
        <f t="shared" si="4"/>
        <v>199</v>
      </c>
      <c r="C50" s="80">
        <f t="shared" si="5"/>
        <v>218737.38</v>
      </c>
      <c r="D50" s="72">
        <f t="shared" si="6"/>
        <v>2907</v>
      </c>
      <c r="E50" s="239">
        <f>C50/D50</f>
        <v>75.245056759545932</v>
      </c>
      <c r="F50" s="218">
        <v>99</v>
      </c>
      <c r="G50" s="80">
        <v>95744</v>
      </c>
      <c r="H50" s="72">
        <v>1421</v>
      </c>
      <c r="I50" s="239">
        <f>G50/H50</f>
        <v>67.377902885292045</v>
      </c>
      <c r="J50" s="218">
        <v>100</v>
      </c>
      <c r="K50" s="80">
        <v>122993.38</v>
      </c>
      <c r="L50" s="72">
        <v>1486</v>
      </c>
      <c r="M50" s="239">
        <f>K50/L50</f>
        <v>82.768088829071331</v>
      </c>
    </row>
    <row r="51" spans="1:13" ht="14.1" customHeight="1" x14ac:dyDescent="0.2">
      <c r="A51" s="274">
        <v>60</v>
      </c>
      <c r="B51" s="218">
        <f t="shared" si="4"/>
        <v>189</v>
      </c>
      <c r="C51" s="80">
        <f t="shared" si="5"/>
        <v>222927.09000000003</v>
      </c>
      <c r="D51" s="72">
        <f t="shared" si="6"/>
        <v>2871</v>
      </c>
      <c r="E51" s="239">
        <f t="shared" si="12"/>
        <v>77.647889237199593</v>
      </c>
      <c r="F51" s="218">
        <v>71</v>
      </c>
      <c r="G51" s="80">
        <v>97299.85</v>
      </c>
      <c r="H51" s="72">
        <v>1108</v>
      </c>
      <c r="I51" s="239">
        <f t="shared" ref="I51:I56" si="15">G51/H51</f>
        <v>87.815749097472931</v>
      </c>
      <c r="J51" s="218">
        <v>118</v>
      </c>
      <c r="K51" s="80">
        <v>125627.24</v>
      </c>
      <c r="L51" s="72">
        <v>1763</v>
      </c>
      <c r="M51" s="239">
        <f t="shared" ref="M51:M56" si="16">K51/L51</f>
        <v>71.257651730005676</v>
      </c>
    </row>
    <row r="52" spans="1:13" ht="14.1" customHeight="1" x14ac:dyDescent="0.2">
      <c r="A52" s="274">
        <v>61</v>
      </c>
      <c r="B52" s="218">
        <f t="shared" si="4"/>
        <v>247</v>
      </c>
      <c r="C52" s="80">
        <f t="shared" si="5"/>
        <v>309909.44</v>
      </c>
      <c r="D52" s="72">
        <f t="shared" si="6"/>
        <v>3933</v>
      </c>
      <c r="E52" s="239">
        <f t="shared" si="12"/>
        <v>78.797213323162978</v>
      </c>
      <c r="F52" s="218">
        <v>115</v>
      </c>
      <c r="G52" s="80">
        <v>137340.22</v>
      </c>
      <c r="H52" s="72">
        <v>1863</v>
      </c>
      <c r="I52" s="239">
        <f t="shared" si="15"/>
        <v>73.719924852388615</v>
      </c>
      <c r="J52" s="218">
        <v>132</v>
      </c>
      <c r="K52" s="80">
        <v>172569.22</v>
      </c>
      <c r="L52" s="72">
        <v>2070</v>
      </c>
      <c r="M52" s="239">
        <f t="shared" si="16"/>
        <v>83.366772946859911</v>
      </c>
    </row>
    <row r="53" spans="1:13" ht="14.1" customHeight="1" x14ac:dyDescent="0.2">
      <c r="A53" s="274">
        <v>62</v>
      </c>
      <c r="B53" s="218">
        <f t="shared" si="4"/>
        <v>252</v>
      </c>
      <c r="C53" s="80">
        <f t="shared" si="5"/>
        <v>304266.39</v>
      </c>
      <c r="D53" s="72">
        <f t="shared" si="6"/>
        <v>3871</v>
      </c>
      <c r="E53" s="239">
        <f t="shared" si="12"/>
        <v>78.601495737535529</v>
      </c>
      <c r="F53" s="218">
        <v>99</v>
      </c>
      <c r="G53" s="80">
        <v>136613.4</v>
      </c>
      <c r="H53" s="72">
        <v>1541</v>
      </c>
      <c r="I53" s="239">
        <f t="shared" si="15"/>
        <v>88.652433484750162</v>
      </c>
      <c r="J53" s="218">
        <v>153</v>
      </c>
      <c r="K53" s="80">
        <v>167652.99</v>
      </c>
      <c r="L53" s="72">
        <v>2330</v>
      </c>
      <c r="M53" s="239">
        <f t="shared" si="16"/>
        <v>71.954072961373384</v>
      </c>
    </row>
    <row r="54" spans="1:13" ht="14.1" customHeight="1" x14ac:dyDescent="0.2">
      <c r="A54" s="274">
        <v>63</v>
      </c>
      <c r="B54" s="218">
        <f t="shared" si="4"/>
        <v>154</v>
      </c>
      <c r="C54" s="80">
        <f t="shared" si="5"/>
        <v>164988.65000000002</v>
      </c>
      <c r="D54" s="72">
        <f t="shared" si="6"/>
        <v>2366</v>
      </c>
      <c r="E54" s="239">
        <f t="shared" si="12"/>
        <v>69.733157227388006</v>
      </c>
      <c r="F54" s="218">
        <v>92</v>
      </c>
      <c r="G54" s="80">
        <v>83650.77</v>
      </c>
      <c r="H54" s="72">
        <v>1442</v>
      </c>
      <c r="I54" s="239">
        <f t="shared" si="15"/>
        <v>58.010242718446605</v>
      </c>
      <c r="J54" s="218">
        <v>62</v>
      </c>
      <c r="K54" s="80">
        <v>81337.88</v>
      </c>
      <c r="L54" s="72">
        <v>924</v>
      </c>
      <c r="M54" s="239">
        <f t="shared" si="16"/>
        <v>88.028008658008659</v>
      </c>
    </row>
    <row r="55" spans="1:13" ht="14.1" customHeight="1" x14ac:dyDescent="0.2">
      <c r="A55" s="274">
        <v>64</v>
      </c>
      <c r="B55" s="218">
        <f t="shared" si="4"/>
        <v>131</v>
      </c>
      <c r="C55" s="80">
        <f t="shared" si="5"/>
        <v>134882.16999999998</v>
      </c>
      <c r="D55" s="72">
        <f t="shared" si="6"/>
        <v>1913</v>
      </c>
      <c r="E55" s="239">
        <f t="shared" si="12"/>
        <v>70.508191322530053</v>
      </c>
      <c r="F55" s="218">
        <v>64</v>
      </c>
      <c r="G55" s="80">
        <v>58498.41</v>
      </c>
      <c r="H55" s="72">
        <v>939</v>
      </c>
      <c r="I55" s="239">
        <f t="shared" si="15"/>
        <v>62.29862619808307</v>
      </c>
      <c r="J55" s="218">
        <v>67</v>
      </c>
      <c r="K55" s="80">
        <v>76383.759999999995</v>
      </c>
      <c r="L55" s="72">
        <v>974</v>
      </c>
      <c r="M55" s="239">
        <f t="shared" si="16"/>
        <v>78.422751540041062</v>
      </c>
    </row>
    <row r="56" spans="1:13" ht="14.1" customHeight="1" x14ac:dyDescent="0.2">
      <c r="A56" s="275" t="s">
        <v>78</v>
      </c>
      <c r="B56" s="218">
        <f t="shared" si="4"/>
        <v>543</v>
      </c>
      <c r="C56" s="80">
        <f t="shared" si="5"/>
        <v>555995.35</v>
      </c>
      <c r="D56" s="72">
        <f t="shared" si="6"/>
        <v>8260</v>
      </c>
      <c r="E56" s="239">
        <f t="shared" si="12"/>
        <v>67.311785714285705</v>
      </c>
      <c r="F56" s="218">
        <v>266</v>
      </c>
      <c r="G56" s="80">
        <v>262784.13</v>
      </c>
      <c r="H56" s="72">
        <v>3897</v>
      </c>
      <c r="I56" s="239">
        <f t="shared" si="15"/>
        <v>67.432417244033871</v>
      </c>
      <c r="J56" s="218">
        <v>277</v>
      </c>
      <c r="K56" s="80">
        <v>293211.21999999997</v>
      </c>
      <c r="L56" s="72">
        <v>4363</v>
      </c>
      <c r="M56" s="239">
        <f t="shared" si="16"/>
        <v>67.204038505615401</v>
      </c>
    </row>
    <row r="57" spans="1:13" ht="30" customHeight="1" x14ac:dyDescent="0.2">
      <c r="A57" s="275" t="s">
        <v>126</v>
      </c>
      <c r="B57" s="293">
        <f t="shared" si="4"/>
        <v>29</v>
      </c>
      <c r="C57" s="294">
        <f t="shared" si="5"/>
        <v>23506.84</v>
      </c>
      <c r="D57" s="99">
        <f t="shared" si="6"/>
        <v>415</v>
      </c>
      <c r="E57" s="295">
        <f>C57/D57</f>
        <v>56.642987951807228</v>
      </c>
      <c r="F57" s="293">
        <v>17</v>
      </c>
      <c r="G57" s="294">
        <v>16087.2</v>
      </c>
      <c r="H57" s="99">
        <v>301</v>
      </c>
      <c r="I57" s="295">
        <f>G57/H57</f>
        <v>53.445847176079738</v>
      </c>
      <c r="J57" s="293">
        <v>12</v>
      </c>
      <c r="K57" s="294">
        <v>7419.64</v>
      </c>
      <c r="L57" s="99">
        <v>114</v>
      </c>
      <c r="M57" s="295">
        <f>K57/L57</f>
        <v>65.084561403508772</v>
      </c>
    </row>
    <row r="58" spans="1:13" ht="20.100000000000001" customHeight="1" x14ac:dyDescent="0.2">
      <c r="A58" s="251" t="s">
        <v>5</v>
      </c>
      <c r="B58" s="220">
        <f>SUM(B9:B57)</f>
        <v>6236</v>
      </c>
      <c r="C58" s="132">
        <f>SUM(C9:C57)</f>
        <v>7000300.3500000006</v>
      </c>
      <c r="D58" s="120">
        <f>SUM(D9:D57)</f>
        <v>89669</v>
      </c>
      <c r="E58" s="233">
        <f>C58/D58</f>
        <v>78.068232611047307</v>
      </c>
      <c r="F58" s="220">
        <f>SUM(F9:F57)</f>
        <v>3793</v>
      </c>
      <c r="G58" s="132">
        <f>SUM(G9:G57)</f>
        <v>4340576.120000001</v>
      </c>
      <c r="H58" s="120">
        <f>SUM(H9:H57)</f>
        <v>55511</v>
      </c>
      <c r="I58" s="233">
        <f>G58/H58</f>
        <v>78.193081010970815</v>
      </c>
      <c r="J58" s="220">
        <f>SUM(J9:J57)</f>
        <v>2443</v>
      </c>
      <c r="K58" s="132">
        <f>SUM(K9:K57)</f>
        <v>2659724.2299999991</v>
      </c>
      <c r="L58" s="120">
        <f>SUM(L9:L57)</f>
        <v>34158</v>
      </c>
      <c r="M58" s="233">
        <f>K58/L58</f>
        <v>77.865338427308359</v>
      </c>
    </row>
    <row r="59" spans="1:13" ht="9.9499999999999993" customHeight="1" x14ac:dyDescent="0.2">
      <c r="C59" s="108"/>
      <c r="E59" s="105"/>
    </row>
    <row r="60" spans="1:13" ht="15" customHeight="1" x14ac:dyDescent="0.2">
      <c r="A60" s="268" t="s">
        <v>269</v>
      </c>
      <c r="B60" s="268"/>
      <c r="C60" s="268"/>
      <c r="D60" s="268"/>
      <c r="E60" s="268"/>
      <c r="F60" s="271"/>
      <c r="G60" s="271"/>
      <c r="H60" s="271"/>
      <c r="I60" s="271"/>
      <c r="J60" s="271"/>
      <c r="K60" s="271"/>
      <c r="L60" s="271"/>
      <c r="M60" s="271"/>
    </row>
    <row r="62" spans="1:13" x14ac:dyDescent="0.2">
      <c r="C62" s="108"/>
      <c r="E62" s="105"/>
    </row>
    <row r="63" spans="1:13" x14ac:dyDescent="0.2">
      <c r="B63" s="7"/>
      <c r="C63" s="7"/>
      <c r="D63" s="7"/>
      <c r="E63" s="7"/>
    </row>
  </sheetData>
  <mergeCells count="6">
    <mergeCell ref="F6:I6"/>
    <mergeCell ref="J6:M6"/>
    <mergeCell ref="A3:E3"/>
    <mergeCell ref="A6:A7"/>
    <mergeCell ref="B6:E6"/>
    <mergeCell ref="A4:I4"/>
  </mergeCells>
  <phoneticPr fontId="0" type="noConversion"/>
  <hyperlinks>
    <hyperlink ref="A1" location="Съдържание!Print_Area" display="към съдържанието" xr:uid="{00000000-0004-0000-2000-000000000000}"/>
  </hyperlinks>
  <printOptions horizontalCentered="1"/>
  <pageMargins left="0.39370078740157483" right="0.39370078740157483" top="0.39370078740157483" bottom="0.15748031496062992" header="0" footer="0"/>
  <pageSetup paperSize="9" scale="6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pageSetUpPr fitToPage="1"/>
  </sheetPr>
  <dimension ref="A1:P50"/>
  <sheetViews>
    <sheetView zoomScale="66" zoomScaleNormal="66" workbookViewId="0">
      <selection activeCell="R34" sqref="R34"/>
    </sheetView>
  </sheetViews>
  <sheetFormatPr defaultRowHeight="12.75" x14ac:dyDescent="0.2"/>
  <cols>
    <col min="1" max="1" width="5.7109375" style="70" customWidth="1"/>
    <col min="2" max="2" width="45.7109375" style="70" customWidth="1"/>
    <col min="3" max="3" width="13.7109375" style="70" customWidth="1"/>
    <col min="4" max="4" width="16.7109375" style="70" customWidth="1"/>
    <col min="5" max="6" width="12.7109375" style="70" customWidth="1"/>
    <col min="7" max="7" width="13.7109375" style="70" customWidth="1"/>
    <col min="8" max="8" width="16.7109375" style="70" customWidth="1"/>
    <col min="9" max="10" width="12.7109375" style="70" customWidth="1"/>
    <col min="11" max="11" width="13.7109375" style="70" customWidth="1"/>
    <col min="12" max="12" width="16.7109375" style="70" customWidth="1"/>
    <col min="13" max="13" width="12.7109375" style="70" customWidth="1"/>
    <col min="14" max="14" width="11.42578125" style="70" customWidth="1"/>
    <col min="15" max="16384" width="9.140625" style="70"/>
  </cols>
  <sheetData>
    <row r="1" spans="1:16" ht="15" customHeight="1" x14ac:dyDescent="0.2">
      <c r="A1" s="159" t="s">
        <v>64</v>
      </c>
      <c r="B1" s="74"/>
      <c r="C1" s="74"/>
      <c r="D1" s="90"/>
      <c r="E1" s="90"/>
      <c r="F1" s="90"/>
      <c r="H1" s="82"/>
      <c r="I1" s="82"/>
      <c r="J1" s="82"/>
      <c r="K1" s="82"/>
      <c r="L1" s="82"/>
      <c r="M1" s="82"/>
    </row>
    <row r="2" spans="1:16" ht="15" customHeight="1" x14ac:dyDescent="0.2">
      <c r="A2" s="159"/>
      <c r="B2" s="260"/>
      <c r="C2" s="260"/>
      <c r="D2" s="90"/>
      <c r="E2" s="90"/>
      <c r="F2" s="90"/>
      <c r="H2" s="82"/>
      <c r="I2" s="82"/>
      <c r="J2" s="82"/>
      <c r="K2" s="82"/>
      <c r="L2" s="82"/>
      <c r="M2" s="82"/>
    </row>
    <row r="3" spans="1:16" ht="15" customHeight="1" x14ac:dyDescent="0.2">
      <c r="A3" s="353" t="s">
        <v>291</v>
      </c>
      <c r="B3" s="354"/>
      <c r="C3" s="354"/>
      <c r="D3" s="354"/>
      <c r="E3" s="354"/>
      <c r="F3" s="354"/>
      <c r="G3" s="270"/>
      <c r="H3" s="270"/>
      <c r="I3" s="82"/>
      <c r="J3" s="82"/>
      <c r="K3" s="82"/>
      <c r="L3" s="82"/>
      <c r="M3" s="82"/>
    </row>
    <row r="4" spans="1:16" ht="30" customHeight="1" x14ac:dyDescent="0.2">
      <c r="A4" s="380" t="s">
        <v>373</v>
      </c>
      <c r="B4" s="380"/>
      <c r="C4" s="380"/>
      <c r="D4" s="380"/>
      <c r="E4" s="380"/>
      <c r="F4" s="380"/>
      <c r="G4" s="380"/>
      <c r="H4" s="380"/>
      <c r="I4" s="380"/>
      <c r="J4" s="380"/>
      <c r="K4" s="265"/>
      <c r="L4" s="265"/>
      <c r="M4" s="265"/>
      <c r="N4" s="265"/>
      <c r="O4" s="265"/>
      <c r="P4" s="265"/>
    </row>
    <row r="5" spans="1:16" ht="15" customHeight="1" x14ac:dyDescent="0.25">
      <c r="A5" s="86"/>
      <c r="B5" s="86"/>
      <c r="C5" s="87"/>
      <c r="D5" s="88"/>
      <c r="E5" s="87"/>
      <c r="F5" s="110"/>
    </row>
    <row r="6" spans="1:16" ht="15" customHeight="1" x14ac:dyDescent="0.2">
      <c r="A6" s="376" t="s">
        <v>287</v>
      </c>
      <c r="B6" s="377"/>
      <c r="C6" s="393" t="s">
        <v>5</v>
      </c>
      <c r="D6" s="394"/>
      <c r="E6" s="394"/>
      <c r="F6" s="395"/>
      <c r="G6" s="393" t="s">
        <v>273</v>
      </c>
      <c r="H6" s="394"/>
      <c r="I6" s="394"/>
      <c r="J6" s="395"/>
      <c r="K6" s="393" t="s">
        <v>274</v>
      </c>
      <c r="L6" s="394"/>
      <c r="M6" s="394"/>
      <c r="N6" s="395"/>
    </row>
    <row r="7" spans="1:16" ht="60" customHeight="1" x14ac:dyDescent="0.2">
      <c r="A7" s="378"/>
      <c r="B7" s="379"/>
      <c r="C7" s="245" t="s">
        <v>231</v>
      </c>
      <c r="D7" s="133" t="s">
        <v>214</v>
      </c>
      <c r="E7" s="217" t="s">
        <v>66</v>
      </c>
      <c r="F7" s="238" t="s">
        <v>202</v>
      </c>
      <c r="G7" s="245" t="s">
        <v>231</v>
      </c>
      <c r="H7" s="133" t="s">
        <v>214</v>
      </c>
      <c r="I7" s="217" t="s">
        <v>66</v>
      </c>
      <c r="J7" s="238" t="s">
        <v>202</v>
      </c>
      <c r="K7" s="245" t="s">
        <v>231</v>
      </c>
      <c r="L7" s="133" t="s">
        <v>214</v>
      </c>
      <c r="M7" s="217" t="s">
        <v>66</v>
      </c>
      <c r="N7" s="238" t="s">
        <v>202</v>
      </c>
    </row>
    <row r="8" spans="1:16" ht="20.100000000000001" customHeight="1" x14ac:dyDescent="0.2">
      <c r="A8" s="284">
        <v>1</v>
      </c>
      <c r="B8" s="285">
        <v>2</v>
      </c>
      <c r="C8" s="284">
        <v>3</v>
      </c>
      <c r="D8" s="119">
        <v>4</v>
      </c>
      <c r="E8" s="119">
        <v>5</v>
      </c>
      <c r="F8" s="285" t="s">
        <v>194</v>
      </c>
      <c r="G8" s="284">
        <v>7</v>
      </c>
      <c r="H8" s="119">
        <v>8</v>
      </c>
      <c r="I8" s="119">
        <v>9</v>
      </c>
      <c r="J8" s="285" t="s">
        <v>279</v>
      </c>
      <c r="K8" s="284">
        <v>11</v>
      </c>
      <c r="L8" s="119">
        <v>12</v>
      </c>
      <c r="M8" s="119">
        <v>13</v>
      </c>
      <c r="N8" s="285" t="s">
        <v>281</v>
      </c>
    </row>
    <row r="9" spans="1:16" ht="24.95" customHeight="1" x14ac:dyDescent="0.2">
      <c r="A9" s="300">
        <v>111</v>
      </c>
      <c r="B9" s="242" t="s">
        <v>6</v>
      </c>
      <c r="C9" s="246">
        <f>G9+K9</f>
        <v>576</v>
      </c>
      <c r="D9" s="85">
        <f>H9+L9</f>
        <v>253996.88</v>
      </c>
      <c r="E9" s="84">
        <f>I9+M9</f>
        <v>3085</v>
      </c>
      <c r="F9" s="239">
        <f>D9/E9</f>
        <v>82.332862236628856</v>
      </c>
      <c r="G9" s="246">
        <v>289</v>
      </c>
      <c r="H9" s="85">
        <v>134543.35</v>
      </c>
      <c r="I9" s="84">
        <v>1612</v>
      </c>
      <c r="J9" s="239">
        <f>H9/I9</f>
        <v>83.463616625310181</v>
      </c>
      <c r="K9" s="246">
        <v>287</v>
      </c>
      <c r="L9" s="85">
        <v>119453.53</v>
      </c>
      <c r="M9" s="84">
        <v>1473</v>
      </c>
      <c r="N9" s="239">
        <f>L9/M9</f>
        <v>81.095403937542429</v>
      </c>
    </row>
    <row r="10" spans="1:16" ht="24.95" customHeight="1" x14ac:dyDescent="0.2">
      <c r="A10" s="300">
        <v>112</v>
      </c>
      <c r="B10" s="242" t="s">
        <v>7</v>
      </c>
      <c r="C10" s="246">
        <f t="shared" ref="C10:C12" si="0">G10+K10</f>
        <v>1</v>
      </c>
      <c r="D10" s="85">
        <f t="shared" ref="D10:D12" si="1">H10+L10</f>
        <v>109.8</v>
      </c>
      <c r="E10" s="84">
        <f t="shared" ref="E10:E12" si="2">I10+M10</f>
        <v>1</v>
      </c>
      <c r="F10" s="239">
        <f t="shared" ref="F10:F12" si="3">D10/E10</f>
        <v>109.8</v>
      </c>
      <c r="G10" s="246"/>
      <c r="H10" s="85"/>
      <c r="I10" s="84"/>
      <c r="J10" s="239"/>
      <c r="K10" s="246">
        <v>1</v>
      </c>
      <c r="L10" s="85">
        <v>109.8</v>
      </c>
      <c r="M10" s="84">
        <v>1</v>
      </c>
      <c r="N10" s="239">
        <f>L10/M10</f>
        <v>109.8</v>
      </c>
    </row>
    <row r="11" spans="1:16" ht="24.95" customHeight="1" x14ac:dyDescent="0.2">
      <c r="A11" s="300">
        <v>113</v>
      </c>
      <c r="B11" s="242" t="s">
        <v>8</v>
      </c>
      <c r="C11" s="246">
        <f t="shared" si="0"/>
        <v>146</v>
      </c>
      <c r="D11" s="85">
        <f t="shared" si="1"/>
        <v>58107.89</v>
      </c>
      <c r="E11" s="84">
        <f t="shared" si="2"/>
        <v>662</v>
      </c>
      <c r="F11" s="239">
        <f t="shared" si="3"/>
        <v>87.776268882175231</v>
      </c>
      <c r="G11" s="246">
        <v>78</v>
      </c>
      <c r="H11" s="85">
        <v>32186.11</v>
      </c>
      <c r="I11" s="84">
        <v>378</v>
      </c>
      <c r="J11" s="239">
        <f>H11/I11</f>
        <v>85.148439153439156</v>
      </c>
      <c r="K11" s="246">
        <v>68</v>
      </c>
      <c r="L11" s="85">
        <v>25921.78</v>
      </c>
      <c r="M11" s="84">
        <v>284</v>
      </c>
      <c r="N11" s="239">
        <f>L11/M11</f>
        <v>91.273873239436611</v>
      </c>
    </row>
    <row r="12" spans="1:16" ht="24.95" customHeight="1" x14ac:dyDescent="0.2">
      <c r="A12" s="300">
        <v>114</v>
      </c>
      <c r="B12" s="242" t="s">
        <v>9</v>
      </c>
      <c r="C12" s="246">
        <f t="shared" si="0"/>
        <v>1</v>
      </c>
      <c r="D12" s="85">
        <f t="shared" si="1"/>
        <v>107.56</v>
      </c>
      <c r="E12" s="84">
        <f t="shared" si="2"/>
        <v>2</v>
      </c>
      <c r="F12" s="239">
        <f t="shared" si="3"/>
        <v>53.78</v>
      </c>
      <c r="G12" s="246"/>
      <c r="H12" s="85"/>
      <c r="I12" s="84"/>
      <c r="J12" s="239"/>
      <c r="K12" s="246">
        <v>1</v>
      </c>
      <c r="L12" s="85">
        <v>107.56</v>
      </c>
      <c r="M12" s="84">
        <v>2</v>
      </c>
      <c r="N12" s="239">
        <f>L12/M12</f>
        <v>53.78</v>
      </c>
    </row>
    <row r="13" spans="1:16" ht="24.95" customHeight="1" x14ac:dyDescent="0.2">
      <c r="A13" s="300">
        <v>121</v>
      </c>
      <c r="B13" s="242" t="s">
        <v>10</v>
      </c>
      <c r="C13" s="246">
        <f t="shared" ref="C13:C46" si="4">G13+K13</f>
        <v>46</v>
      </c>
      <c r="D13" s="85">
        <f t="shared" ref="D13:D46" si="5">H13+L13</f>
        <v>18372.93</v>
      </c>
      <c r="E13" s="84">
        <f t="shared" ref="E13:E46" si="6">I13+M13</f>
        <v>239</v>
      </c>
      <c r="F13" s="239">
        <f>D13/E13</f>
        <v>76.874184100418418</v>
      </c>
      <c r="G13" s="246">
        <v>22</v>
      </c>
      <c r="H13" s="85">
        <v>10029.9</v>
      </c>
      <c r="I13" s="84">
        <v>115</v>
      </c>
      <c r="J13" s="239">
        <f>H13/I13</f>
        <v>87.216521739130428</v>
      </c>
      <c r="K13" s="246">
        <v>24</v>
      </c>
      <c r="L13" s="85">
        <v>8343.0300000000007</v>
      </c>
      <c r="M13" s="84">
        <v>124</v>
      </c>
      <c r="N13" s="239">
        <f>L13/M13</f>
        <v>67.282499999999999</v>
      </c>
    </row>
    <row r="14" spans="1:16" ht="24.95" customHeight="1" x14ac:dyDescent="0.2">
      <c r="A14" s="300">
        <v>122</v>
      </c>
      <c r="B14" s="242" t="s">
        <v>11</v>
      </c>
      <c r="C14" s="246"/>
      <c r="D14" s="85"/>
      <c r="E14" s="84"/>
      <c r="F14" s="239"/>
      <c r="G14" s="246"/>
      <c r="H14" s="85"/>
      <c r="I14" s="84"/>
      <c r="J14" s="239"/>
      <c r="K14" s="246"/>
      <c r="L14" s="85"/>
      <c r="M14" s="84"/>
      <c r="N14" s="239"/>
    </row>
    <row r="15" spans="1:16" ht="24.95" customHeight="1" x14ac:dyDescent="0.2">
      <c r="A15" s="300">
        <v>123</v>
      </c>
      <c r="B15" s="242" t="s">
        <v>12</v>
      </c>
      <c r="C15" s="246">
        <f t="shared" si="4"/>
        <v>365</v>
      </c>
      <c r="D15" s="85">
        <f t="shared" si="5"/>
        <v>420998.52</v>
      </c>
      <c r="E15" s="84">
        <f t="shared" si="6"/>
        <v>5574</v>
      </c>
      <c r="F15" s="239">
        <f>D15/E15</f>
        <v>75.528977395048443</v>
      </c>
      <c r="G15" s="246">
        <v>219</v>
      </c>
      <c r="H15" s="85">
        <v>260254.88</v>
      </c>
      <c r="I15" s="84">
        <v>3386</v>
      </c>
      <c r="J15" s="239">
        <f>H15/I15</f>
        <v>76.862043709391614</v>
      </c>
      <c r="K15" s="246">
        <v>146</v>
      </c>
      <c r="L15" s="85">
        <v>160743.64000000001</v>
      </c>
      <c r="M15" s="84">
        <v>2188</v>
      </c>
      <c r="N15" s="239">
        <f>L15/M15</f>
        <v>73.466014625228524</v>
      </c>
    </row>
    <row r="16" spans="1:16" ht="24.95" customHeight="1" x14ac:dyDescent="0.2">
      <c r="A16" s="300">
        <v>124</v>
      </c>
      <c r="B16" s="242" t="s">
        <v>13</v>
      </c>
      <c r="C16" s="246"/>
      <c r="D16" s="85"/>
      <c r="E16" s="84"/>
      <c r="F16" s="239"/>
      <c r="G16" s="246"/>
      <c r="H16" s="85"/>
      <c r="I16" s="84"/>
      <c r="J16" s="239"/>
      <c r="K16" s="246"/>
      <c r="L16" s="85"/>
      <c r="M16" s="84"/>
      <c r="N16" s="239"/>
    </row>
    <row r="17" spans="1:14" ht="15" customHeight="1" x14ac:dyDescent="0.2">
      <c r="A17" s="300">
        <v>131</v>
      </c>
      <c r="B17" s="242" t="s">
        <v>14</v>
      </c>
      <c r="C17" s="246">
        <f t="shared" si="4"/>
        <v>2169</v>
      </c>
      <c r="D17" s="85">
        <f t="shared" si="5"/>
        <v>2564985.61</v>
      </c>
      <c r="E17" s="84">
        <f t="shared" si="6"/>
        <v>33907</v>
      </c>
      <c r="F17" s="239">
        <f>D17/E17</f>
        <v>75.647671867166068</v>
      </c>
      <c r="G17" s="246">
        <v>1348</v>
      </c>
      <c r="H17" s="85">
        <v>1583049.74</v>
      </c>
      <c r="I17" s="84">
        <v>21194</v>
      </c>
      <c r="J17" s="239">
        <f>H17/I17</f>
        <v>74.693297159573461</v>
      </c>
      <c r="K17" s="246">
        <v>821</v>
      </c>
      <c r="L17" s="85">
        <v>981935.87</v>
      </c>
      <c r="M17" s="84">
        <v>12713</v>
      </c>
      <c r="N17" s="239">
        <f>L17/M17</f>
        <v>77.238721780854249</v>
      </c>
    </row>
    <row r="18" spans="1:14" ht="15" customHeight="1" x14ac:dyDescent="0.2">
      <c r="A18" s="300">
        <v>132</v>
      </c>
      <c r="B18" s="242" t="s">
        <v>15</v>
      </c>
      <c r="C18" s="246"/>
      <c r="D18" s="85"/>
      <c r="E18" s="84"/>
      <c r="F18" s="239"/>
      <c r="G18" s="246"/>
      <c r="H18" s="85"/>
      <c r="I18" s="84"/>
      <c r="J18" s="239"/>
      <c r="K18" s="246"/>
      <c r="L18" s="85"/>
      <c r="M18" s="84"/>
      <c r="N18" s="239"/>
    </row>
    <row r="19" spans="1:14" ht="15" customHeight="1" x14ac:dyDescent="0.2">
      <c r="A19" s="300">
        <v>133</v>
      </c>
      <c r="B19" s="242" t="s">
        <v>16</v>
      </c>
      <c r="C19" s="246">
        <f t="shared" si="4"/>
        <v>35</v>
      </c>
      <c r="D19" s="85">
        <f t="shared" si="5"/>
        <v>38410.300000000003</v>
      </c>
      <c r="E19" s="84">
        <f t="shared" si="6"/>
        <v>515</v>
      </c>
      <c r="F19" s="239">
        <f>D19/E19</f>
        <v>74.58310679611651</v>
      </c>
      <c r="G19" s="246">
        <v>21</v>
      </c>
      <c r="H19" s="85">
        <v>24387.59</v>
      </c>
      <c r="I19" s="84">
        <v>332</v>
      </c>
      <c r="J19" s="239">
        <f>H19/I19</f>
        <v>73.45659638554217</v>
      </c>
      <c r="K19" s="246">
        <v>14</v>
      </c>
      <c r="L19" s="85">
        <v>14022.71</v>
      </c>
      <c r="M19" s="84">
        <v>183</v>
      </c>
      <c r="N19" s="239">
        <f>L19/M19</f>
        <v>76.626830601092891</v>
      </c>
    </row>
    <row r="20" spans="1:14" ht="15" customHeight="1" x14ac:dyDescent="0.2">
      <c r="A20" s="300">
        <v>134</v>
      </c>
      <c r="B20" s="242" t="s">
        <v>17</v>
      </c>
      <c r="C20" s="246">
        <f t="shared" si="4"/>
        <v>1535</v>
      </c>
      <c r="D20" s="85">
        <f t="shared" si="5"/>
        <v>1861802.7600000002</v>
      </c>
      <c r="E20" s="84">
        <f t="shared" si="6"/>
        <v>23770</v>
      </c>
      <c r="F20" s="239">
        <f>D20/E20</f>
        <v>78.32573664282711</v>
      </c>
      <c r="G20" s="246">
        <v>967</v>
      </c>
      <c r="H20" s="85">
        <v>1194122.3500000001</v>
      </c>
      <c r="I20" s="84">
        <v>14989</v>
      </c>
      <c r="J20" s="239">
        <f>H20/I20</f>
        <v>79.666578824471287</v>
      </c>
      <c r="K20" s="246">
        <v>568</v>
      </c>
      <c r="L20" s="85">
        <v>667680.41</v>
      </c>
      <c r="M20" s="84">
        <v>8781</v>
      </c>
      <c r="N20" s="239">
        <f>L20/M20</f>
        <v>76.036944539346322</v>
      </c>
    </row>
    <row r="21" spans="1:14" ht="14.1" customHeight="1" x14ac:dyDescent="0.2">
      <c r="A21" s="300">
        <v>141</v>
      </c>
      <c r="B21" s="243" t="s">
        <v>18</v>
      </c>
      <c r="C21" s="246"/>
      <c r="D21" s="85"/>
      <c r="E21" s="84"/>
      <c r="F21" s="239"/>
      <c r="G21" s="246"/>
      <c r="H21" s="85"/>
      <c r="I21" s="84"/>
      <c r="J21" s="239"/>
      <c r="K21" s="246"/>
      <c r="L21" s="85"/>
      <c r="M21" s="84"/>
      <c r="N21" s="239"/>
    </row>
    <row r="22" spans="1:14" ht="14.1" customHeight="1" x14ac:dyDescent="0.2">
      <c r="A22" s="300">
        <v>142</v>
      </c>
      <c r="B22" s="242" t="s">
        <v>19</v>
      </c>
      <c r="C22" s="246"/>
      <c r="D22" s="85"/>
      <c r="E22" s="84"/>
      <c r="F22" s="239"/>
      <c r="G22" s="246"/>
      <c r="H22" s="85"/>
      <c r="I22" s="84"/>
      <c r="J22" s="239"/>
      <c r="K22" s="246"/>
      <c r="L22" s="85"/>
      <c r="M22" s="84"/>
      <c r="N22" s="239"/>
    </row>
    <row r="23" spans="1:14" ht="14.1" customHeight="1" x14ac:dyDescent="0.2">
      <c r="A23" s="300">
        <v>143</v>
      </c>
      <c r="B23" s="242" t="s">
        <v>20</v>
      </c>
      <c r="C23" s="246"/>
      <c r="D23" s="85"/>
      <c r="E23" s="84"/>
      <c r="F23" s="239"/>
      <c r="G23" s="246"/>
      <c r="H23" s="85"/>
      <c r="I23" s="84"/>
      <c r="J23" s="239"/>
      <c r="K23" s="246"/>
      <c r="L23" s="85"/>
      <c r="M23" s="84"/>
      <c r="N23" s="239"/>
    </row>
    <row r="24" spans="1:14" ht="24.95" customHeight="1" x14ac:dyDescent="0.2">
      <c r="A24" s="300">
        <v>145</v>
      </c>
      <c r="B24" s="242" t="s">
        <v>21</v>
      </c>
      <c r="C24" s="246"/>
      <c r="D24" s="85"/>
      <c r="E24" s="84"/>
      <c r="F24" s="239"/>
      <c r="G24" s="246"/>
      <c r="H24" s="85"/>
      <c r="I24" s="84"/>
      <c r="J24" s="239"/>
      <c r="K24" s="246"/>
      <c r="L24" s="85"/>
      <c r="M24" s="84"/>
      <c r="N24" s="239"/>
    </row>
    <row r="25" spans="1:14" ht="15" customHeight="1" x14ac:dyDescent="0.2">
      <c r="A25" s="300">
        <v>211</v>
      </c>
      <c r="B25" s="242" t="s">
        <v>235</v>
      </c>
      <c r="C25" s="246">
        <f t="shared" si="4"/>
        <v>997</v>
      </c>
      <c r="D25" s="85">
        <f t="shared" si="5"/>
        <v>1274326.9099999999</v>
      </c>
      <c r="E25" s="84">
        <f t="shared" si="6"/>
        <v>16874</v>
      </c>
      <c r="F25" s="239">
        <f>D25/E25</f>
        <v>75.520144008533833</v>
      </c>
      <c r="G25" s="246">
        <v>636</v>
      </c>
      <c r="H25" s="85">
        <v>807018.61</v>
      </c>
      <c r="I25" s="84">
        <v>10684</v>
      </c>
      <c r="J25" s="239">
        <f>H25/I25</f>
        <v>75.5352499064021</v>
      </c>
      <c r="K25" s="246">
        <v>361</v>
      </c>
      <c r="L25" s="85">
        <v>467308.3</v>
      </c>
      <c r="M25" s="84">
        <v>6190</v>
      </c>
      <c r="N25" s="239">
        <f>L25/M25</f>
        <v>75.494071082390946</v>
      </c>
    </row>
    <row r="26" spans="1:14" ht="15" customHeight="1" x14ac:dyDescent="0.2">
      <c r="A26" s="300">
        <v>212</v>
      </c>
      <c r="B26" s="242" t="s">
        <v>236</v>
      </c>
      <c r="C26" s="246">
        <f t="shared" si="4"/>
        <v>15</v>
      </c>
      <c r="D26" s="85">
        <f t="shared" si="5"/>
        <v>19052.559999999998</v>
      </c>
      <c r="E26" s="84">
        <f t="shared" si="6"/>
        <v>199</v>
      </c>
      <c r="F26" s="239">
        <f>D26/E26</f>
        <v>95.741507537688435</v>
      </c>
      <c r="G26" s="246">
        <v>9</v>
      </c>
      <c r="H26" s="85">
        <v>6517.65</v>
      </c>
      <c r="I26" s="84">
        <v>79</v>
      </c>
      <c r="J26" s="239">
        <f>H26/I26</f>
        <v>82.501898734177217</v>
      </c>
      <c r="K26" s="246">
        <v>6</v>
      </c>
      <c r="L26" s="85">
        <v>12534.91</v>
      </c>
      <c r="M26" s="84">
        <v>120</v>
      </c>
      <c r="N26" s="239">
        <f>L26/M26</f>
        <v>104.45758333333333</v>
      </c>
    </row>
    <row r="27" spans="1:14" ht="24.95" customHeight="1" x14ac:dyDescent="0.2">
      <c r="A27" s="300">
        <v>214</v>
      </c>
      <c r="B27" s="242" t="s">
        <v>237</v>
      </c>
      <c r="C27" s="246"/>
      <c r="D27" s="85"/>
      <c r="E27" s="84"/>
      <c r="F27" s="239"/>
      <c r="G27" s="246"/>
      <c r="H27" s="85"/>
      <c r="I27" s="84"/>
      <c r="J27" s="239"/>
      <c r="K27" s="246"/>
      <c r="L27" s="85"/>
      <c r="M27" s="84"/>
      <c r="N27" s="239"/>
    </row>
    <row r="28" spans="1:14" ht="24.95" customHeight="1" x14ac:dyDescent="0.2">
      <c r="A28" s="300">
        <v>221</v>
      </c>
      <c r="B28" s="242" t="s">
        <v>63</v>
      </c>
      <c r="C28" s="246">
        <f t="shared" ref="C28:C42" si="7">G28+K28</f>
        <v>1</v>
      </c>
      <c r="D28" s="85">
        <f t="shared" ref="D28:D42" si="8">H28+L28</f>
        <v>1116.73</v>
      </c>
      <c r="E28" s="84">
        <f t="shared" ref="E28:E42" si="9">I28+M28</f>
        <v>12</v>
      </c>
      <c r="F28" s="239">
        <f t="shared" ref="F28:F42" si="10">D28/E28</f>
        <v>93.060833333333335</v>
      </c>
      <c r="G28" s="246"/>
      <c r="H28" s="85"/>
      <c r="I28" s="84"/>
      <c r="J28" s="239"/>
      <c r="K28" s="246">
        <v>1</v>
      </c>
      <c r="L28" s="85">
        <v>1116.73</v>
      </c>
      <c r="M28" s="84">
        <v>12</v>
      </c>
      <c r="N28" s="239">
        <f t="shared" ref="N28" si="11">L28/M28</f>
        <v>93.060833333333335</v>
      </c>
    </row>
    <row r="29" spans="1:14" ht="24.95" customHeight="1" x14ac:dyDescent="0.2">
      <c r="A29" s="300">
        <v>222</v>
      </c>
      <c r="B29" s="242" t="s">
        <v>238</v>
      </c>
      <c r="C29" s="246">
        <f t="shared" si="7"/>
        <v>3</v>
      </c>
      <c r="D29" s="85">
        <f t="shared" si="8"/>
        <v>4070.23</v>
      </c>
      <c r="E29" s="84">
        <f t="shared" si="9"/>
        <v>33</v>
      </c>
      <c r="F29" s="239">
        <f t="shared" si="10"/>
        <v>123.34030303030303</v>
      </c>
      <c r="G29" s="246">
        <v>3</v>
      </c>
      <c r="H29" s="85">
        <v>4070.23</v>
      </c>
      <c r="I29" s="84">
        <v>33</v>
      </c>
      <c r="J29" s="239">
        <f>H29/I29</f>
        <v>123.34030303030303</v>
      </c>
      <c r="K29" s="246"/>
      <c r="L29" s="85"/>
      <c r="M29" s="84"/>
      <c r="N29" s="239"/>
    </row>
    <row r="30" spans="1:14" ht="15" customHeight="1" x14ac:dyDescent="0.2">
      <c r="A30" s="300">
        <v>232</v>
      </c>
      <c r="B30" s="242" t="s">
        <v>239</v>
      </c>
      <c r="C30" s="246">
        <f t="shared" si="7"/>
        <v>8</v>
      </c>
      <c r="D30" s="85">
        <f t="shared" si="8"/>
        <v>1386.71</v>
      </c>
      <c r="E30" s="84">
        <f t="shared" si="9"/>
        <v>26</v>
      </c>
      <c r="F30" s="239">
        <f t="shared" si="10"/>
        <v>53.335000000000001</v>
      </c>
      <c r="G30" s="246">
        <v>1</v>
      </c>
      <c r="H30" s="85">
        <v>163.87</v>
      </c>
      <c r="I30" s="84">
        <v>3</v>
      </c>
      <c r="J30" s="239">
        <f t="shared" ref="J30:J32" si="12">H30/I30</f>
        <v>54.623333333333335</v>
      </c>
      <c r="K30" s="246">
        <v>7</v>
      </c>
      <c r="L30" s="85">
        <v>1222.8399999999999</v>
      </c>
      <c r="M30" s="84">
        <v>23</v>
      </c>
      <c r="N30" s="239">
        <f>L30/M30</f>
        <v>53.166956521739124</v>
      </c>
    </row>
    <row r="31" spans="1:14" ht="24.95" customHeight="1" x14ac:dyDescent="0.2">
      <c r="A31" s="300">
        <v>233</v>
      </c>
      <c r="B31" s="242" t="s">
        <v>240</v>
      </c>
      <c r="C31" s="246">
        <f t="shared" si="7"/>
        <v>3</v>
      </c>
      <c r="D31" s="85">
        <f t="shared" si="8"/>
        <v>354.09</v>
      </c>
      <c r="E31" s="84">
        <f t="shared" si="9"/>
        <v>7</v>
      </c>
      <c r="F31" s="239">
        <f t="shared" si="10"/>
        <v>50.584285714285713</v>
      </c>
      <c r="G31" s="246">
        <v>1</v>
      </c>
      <c r="H31" s="85">
        <v>73.27</v>
      </c>
      <c r="I31" s="84">
        <v>2</v>
      </c>
      <c r="J31" s="239">
        <f t="shared" si="12"/>
        <v>36.634999999999998</v>
      </c>
      <c r="K31" s="246">
        <v>2</v>
      </c>
      <c r="L31" s="85">
        <v>280.82</v>
      </c>
      <c r="M31" s="84">
        <v>5</v>
      </c>
      <c r="N31" s="239">
        <f t="shared" ref="N31:N36" si="13">L31/M31</f>
        <v>56.164000000000001</v>
      </c>
    </row>
    <row r="32" spans="1:14" ht="24.95" customHeight="1" x14ac:dyDescent="0.2">
      <c r="A32" s="300">
        <v>234</v>
      </c>
      <c r="B32" s="242" t="s">
        <v>22</v>
      </c>
      <c r="C32" s="246">
        <f t="shared" si="7"/>
        <v>3</v>
      </c>
      <c r="D32" s="85">
        <f t="shared" si="8"/>
        <v>2524.77</v>
      </c>
      <c r="E32" s="84">
        <f t="shared" si="9"/>
        <v>35</v>
      </c>
      <c r="F32" s="239">
        <f t="shared" si="10"/>
        <v>72.136285714285719</v>
      </c>
      <c r="G32" s="246">
        <v>2</v>
      </c>
      <c r="H32" s="85">
        <v>570.53</v>
      </c>
      <c r="I32" s="84">
        <v>14</v>
      </c>
      <c r="J32" s="239">
        <f t="shared" si="12"/>
        <v>40.752142857142857</v>
      </c>
      <c r="K32" s="246">
        <v>1</v>
      </c>
      <c r="L32" s="85">
        <v>1954.24</v>
      </c>
      <c r="M32" s="84">
        <v>21</v>
      </c>
      <c r="N32" s="239">
        <f t="shared" si="13"/>
        <v>93.059047619047618</v>
      </c>
    </row>
    <row r="33" spans="1:14" ht="14.1" customHeight="1" x14ac:dyDescent="0.2">
      <c r="A33" s="300">
        <v>242</v>
      </c>
      <c r="B33" s="242" t="s">
        <v>23</v>
      </c>
      <c r="C33" s="246">
        <f t="shared" si="7"/>
        <v>1</v>
      </c>
      <c r="D33" s="85">
        <f t="shared" si="8"/>
        <v>3664.04</v>
      </c>
      <c r="E33" s="84">
        <f t="shared" si="9"/>
        <v>30</v>
      </c>
      <c r="F33" s="239">
        <f t="shared" si="10"/>
        <v>122.13466666666666</v>
      </c>
      <c r="G33" s="246"/>
      <c r="H33" s="85"/>
      <c r="I33" s="84"/>
      <c r="J33" s="239"/>
      <c r="K33" s="246">
        <v>1</v>
      </c>
      <c r="L33" s="85">
        <v>3664.04</v>
      </c>
      <c r="M33" s="84">
        <v>30</v>
      </c>
      <c r="N33" s="239">
        <f t="shared" si="13"/>
        <v>122.13466666666666</v>
      </c>
    </row>
    <row r="34" spans="1:14" ht="24.95" customHeight="1" x14ac:dyDescent="0.2">
      <c r="A34" s="300">
        <v>251</v>
      </c>
      <c r="B34" s="242" t="s">
        <v>63</v>
      </c>
      <c r="C34" s="246">
        <f t="shared" si="7"/>
        <v>1</v>
      </c>
      <c r="D34" s="85">
        <f t="shared" si="8"/>
        <v>1110.7</v>
      </c>
      <c r="E34" s="84">
        <f t="shared" si="9"/>
        <v>30</v>
      </c>
      <c r="F34" s="239">
        <f t="shared" si="10"/>
        <v>37.023333333333333</v>
      </c>
      <c r="G34" s="246">
        <v>1</v>
      </c>
      <c r="H34" s="85">
        <v>1110.7</v>
      </c>
      <c r="I34" s="84">
        <v>30</v>
      </c>
      <c r="J34" s="239">
        <f>H34/I34</f>
        <v>37.023333333333333</v>
      </c>
      <c r="K34" s="246"/>
      <c r="L34" s="85"/>
      <c r="M34" s="84"/>
      <c r="N34" s="239"/>
    </row>
    <row r="35" spans="1:14" ht="24.95" customHeight="1" x14ac:dyDescent="0.2">
      <c r="A35" s="300">
        <v>252</v>
      </c>
      <c r="B35" s="242" t="s">
        <v>241</v>
      </c>
      <c r="C35" s="246"/>
      <c r="D35" s="85"/>
      <c r="E35" s="84"/>
      <c r="F35" s="239"/>
      <c r="G35" s="246"/>
      <c r="H35" s="85"/>
      <c r="I35" s="84"/>
      <c r="J35" s="239"/>
      <c r="K35" s="246"/>
      <c r="L35" s="85"/>
      <c r="M35" s="84"/>
      <c r="N35" s="239"/>
    </row>
    <row r="36" spans="1:14" ht="24.95" customHeight="1" x14ac:dyDescent="0.2">
      <c r="A36" s="300">
        <v>253</v>
      </c>
      <c r="B36" s="242" t="s">
        <v>242</v>
      </c>
      <c r="C36" s="246">
        <f t="shared" si="7"/>
        <v>1</v>
      </c>
      <c r="D36" s="85">
        <f t="shared" si="8"/>
        <v>488.12</v>
      </c>
      <c r="E36" s="84">
        <f t="shared" si="9"/>
        <v>6</v>
      </c>
      <c r="F36" s="239">
        <f t="shared" si="10"/>
        <v>81.353333333333339</v>
      </c>
      <c r="G36" s="246"/>
      <c r="H36" s="85"/>
      <c r="I36" s="84"/>
      <c r="J36" s="239"/>
      <c r="K36" s="246">
        <v>1</v>
      </c>
      <c r="L36" s="85">
        <v>488.12</v>
      </c>
      <c r="M36" s="84">
        <v>6</v>
      </c>
      <c r="N36" s="239">
        <f t="shared" si="13"/>
        <v>81.353333333333339</v>
      </c>
    </row>
    <row r="37" spans="1:14" ht="14.1" customHeight="1" x14ac:dyDescent="0.2">
      <c r="A37" s="300">
        <v>310</v>
      </c>
      <c r="B37" s="242" t="s">
        <v>24</v>
      </c>
      <c r="C37" s="246"/>
      <c r="D37" s="85"/>
      <c r="E37" s="84"/>
      <c r="F37" s="239"/>
      <c r="G37" s="246"/>
      <c r="H37" s="85"/>
      <c r="I37" s="84"/>
      <c r="J37" s="239"/>
      <c r="K37" s="246"/>
      <c r="L37" s="85"/>
      <c r="M37" s="84"/>
      <c r="N37" s="239"/>
    </row>
    <row r="38" spans="1:14" ht="24.95" customHeight="1" x14ac:dyDescent="0.2">
      <c r="A38" s="300">
        <v>320</v>
      </c>
      <c r="B38" s="242" t="s">
        <v>25</v>
      </c>
      <c r="C38" s="246"/>
      <c r="D38" s="85"/>
      <c r="E38" s="84"/>
      <c r="F38" s="239"/>
      <c r="G38" s="246"/>
      <c r="H38" s="85"/>
      <c r="I38" s="84"/>
      <c r="J38" s="239"/>
      <c r="K38" s="246"/>
      <c r="L38" s="85"/>
      <c r="M38" s="84"/>
      <c r="N38" s="239"/>
    </row>
    <row r="39" spans="1:14" ht="14.1" customHeight="1" x14ac:dyDescent="0.2">
      <c r="A39" s="300">
        <v>331</v>
      </c>
      <c r="B39" s="242" t="s">
        <v>26</v>
      </c>
      <c r="C39" s="246"/>
      <c r="D39" s="85"/>
      <c r="E39" s="84"/>
      <c r="F39" s="239"/>
      <c r="G39" s="246"/>
      <c r="H39" s="85"/>
      <c r="I39" s="84"/>
      <c r="J39" s="239"/>
      <c r="K39" s="246"/>
      <c r="L39" s="85"/>
      <c r="M39" s="84"/>
      <c r="N39" s="239"/>
    </row>
    <row r="40" spans="1:14" ht="14.1" customHeight="1" x14ac:dyDescent="0.2">
      <c r="A40" s="300">
        <v>332</v>
      </c>
      <c r="B40" s="242" t="s">
        <v>27</v>
      </c>
      <c r="C40" s="246"/>
      <c r="D40" s="85"/>
      <c r="E40" s="84"/>
      <c r="F40" s="239"/>
      <c r="G40" s="246"/>
      <c r="H40" s="85"/>
      <c r="I40" s="84"/>
      <c r="J40" s="239"/>
      <c r="K40" s="246"/>
      <c r="L40" s="85"/>
      <c r="M40" s="84"/>
      <c r="N40" s="239"/>
    </row>
    <row r="41" spans="1:14" ht="14.1" customHeight="1" x14ac:dyDescent="0.2">
      <c r="A41" s="300">
        <v>333</v>
      </c>
      <c r="B41" s="242" t="s">
        <v>28</v>
      </c>
      <c r="C41" s="246"/>
      <c r="D41" s="85"/>
      <c r="E41" s="84"/>
      <c r="F41" s="239"/>
      <c r="G41" s="246"/>
      <c r="H41" s="85"/>
      <c r="I41" s="84"/>
      <c r="J41" s="239"/>
      <c r="K41" s="246"/>
      <c r="L41" s="85"/>
      <c r="M41" s="84"/>
      <c r="N41" s="239"/>
    </row>
    <row r="42" spans="1:14" ht="14.1" customHeight="1" x14ac:dyDescent="0.2">
      <c r="A42" s="300">
        <v>334</v>
      </c>
      <c r="B42" s="242" t="s">
        <v>29</v>
      </c>
      <c r="C42" s="246">
        <f t="shared" si="7"/>
        <v>1</v>
      </c>
      <c r="D42" s="85">
        <f t="shared" si="8"/>
        <v>1074.53</v>
      </c>
      <c r="E42" s="84">
        <f t="shared" si="9"/>
        <v>14</v>
      </c>
      <c r="F42" s="239">
        <f t="shared" si="10"/>
        <v>76.752142857142857</v>
      </c>
      <c r="G42" s="246">
        <v>1</v>
      </c>
      <c r="H42" s="85">
        <v>1074.53</v>
      </c>
      <c r="I42" s="84">
        <v>14</v>
      </c>
      <c r="J42" s="239">
        <f t="shared" ref="J42" si="14">H42/I42</f>
        <v>76.752142857142857</v>
      </c>
      <c r="K42" s="246"/>
      <c r="L42" s="85"/>
      <c r="M42" s="84"/>
      <c r="N42" s="239"/>
    </row>
    <row r="43" spans="1:14" ht="14.1" customHeight="1" x14ac:dyDescent="0.2">
      <c r="A43" s="300">
        <v>340</v>
      </c>
      <c r="B43" s="242" t="s">
        <v>30</v>
      </c>
      <c r="C43" s="246"/>
      <c r="D43" s="85"/>
      <c r="E43" s="84"/>
      <c r="F43" s="239"/>
      <c r="G43" s="246"/>
      <c r="H43" s="85"/>
      <c r="I43" s="84"/>
      <c r="J43" s="239"/>
      <c r="K43" s="246"/>
      <c r="L43" s="85"/>
      <c r="M43" s="84"/>
      <c r="N43" s="239"/>
    </row>
    <row r="44" spans="1:14" ht="14.1" customHeight="1" x14ac:dyDescent="0.2">
      <c r="A44" s="300">
        <v>351</v>
      </c>
      <c r="B44" s="242" t="s">
        <v>31</v>
      </c>
      <c r="C44" s="246"/>
      <c r="D44" s="85"/>
      <c r="E44" s="84"/>
      <c r="F44" s="239"/>
      <c r="G44" s="246"/>
      <c r="H44" s="85"/>
      <c r="I44" s="84"/>
      <c r="J44" s="239"/>
      <c r="K44" s="246"/>
      <c r="L44" s="85"/>
      <c r="M44" s="84"/>
      <c r="N44" s="239"/>
    </row>
    <row r="45" spans="1:14" ht="14.1" customHeight="1" x14ac:dyDescent="0.2">
      <c r="A45" s="300">
        <v>411</v>
      </c>
      <c r="B45" s="242" t="s">
        <v>32</v>
      </c>
      <c r="C45" s="246"/>
      <c r="D45" s="85"/>
      <c r="E45" s="84"/>
      <c r="F45" s="239"/>
      <c r="G45" s="246"/>
      <c r="H45" s="85"/>
      <c r="I45" s="84"/>
      <c r="J45" s="239"/>
      <c r="K45" s="246"/>
      <c r="L45" s="85"/>
      <c r="M45" s="84"/>
      <c r="N45" s="239"/>
    </row>
    <row r="46" spans="1:14" ht="24.95" customHeight="1" x14ac:dyDescent="0.2">
      <c r="A46" s="300">
        <v>911</v>
      </c>
      <c r="B46" s="242" t="s">
        <v>243</v>
      </c>
      <c r="C46" s="246">
        <f t="shared" si="4"/>
        <v>328</v>
      </c>
      <c r="D46" s="85">
        <f t="shared" si="5"/>
        <v>474238.70999999996</v>
      </c>
      <c r="E46" s="84">
        <f t="shared" si="6"/>
        <v>4648</v>
      </c>
      <c r="F46" s="239">
        <f>D46/E46</f>
        <v>102.0307035283993</v>
      </c>
      <c r="G46" s="246">
        <v>195</v>
      </c>
      <c r="H46" s="85">
        <v>281402.81</v>
      </c>
      <c r="I46" s="84">
        <v>2646</v>
      </c>
      <c r="J46" s="239">
        <f>H46/I46</f>
        <v>106.35026832955404</v>
      </c>
      <c r="K46" s="246">
        <v>133</v>
      </c>
      <c r="L46" s="85">
        <v>192835.9</v>
      </c>
      <c r="M46" s="84">
        <v>2002</v>
      </c>
      <c r="N46" s="239">
        <f>L46/M46</f>
        <v>96.321628371628364</v>
      </c>
    </row>
    <row r="47" spans="1:14" ht="20.100000000000001" customHeight="1" x14ac:dyDescent="0.2">
      <c r="A47" s="301"/>
      <c r="B47" s="244" t="s">
        <v>5</v>
      </c>
      <c r="C47" s="247">
        <f>SUM(C9:C46)</f>
        <v>6236</v>
      </c>
      <c r="D47" s="135">
        <f>SUM(D9:D46)</f>
        <v>7000300.3500000006</v>
      </c>
      <c r="E47" s="134">
        <f>SUM(E9:E46)</f>
        <v>89669</v>
      </c>
      <c r="F47" s="248">
        <f>D47/E47</f>
        <v>78.068232611047307</v>
      </c>
      <c r="G47" s="247">
        <f>SUM(G9:G46)</f>
        <v>3793</v>
      </c>
      <c r="H47" s="135">
        <f>SUM(H9:H46)</f>
        <v>4340576.1199999992</v>
      </c>
      <c r="I47" s="134">
        <f>SUM(I9:I46)</f>
        <v>55511</v>
      </c>
      <c r="J47" s="248">
        <f>H47/I47</f>
        <v>78.193081010970786</v>
      </c>
      <c r="K47" s="247">
        <f>SUM(K9:K46)</f>
        <v>2443</v>
      </c>
      <c r="L47" s="135">
        <f>SUM(L9:L46)</f>
        <v>2659724.23</v>
      </c>
      <c r="M47" s="134">
        <f>SUM(M9:M46)</f>
        <v>34158</v>
      </c>
      <c r="N47" s="248">
        <f>L47/M47</f>
        <v>77.865338427308387</v>
      </c>
    </row>
    <row r="48" spans="1:14" x14ac:dyDescent="0.2">
      <c r="D48" s="108"/>
      <c r="F48" s="105"/>
    </row>
    <row r="49" spans="3:6" x14ac:dyDescent="0.2">
      <c r="C49" s="7"/>
      <c r="D49" s="7"/>
      <c r="E49" s="7"/>
      <c r="F49" s="105"/>
    </row>
    <row r="50" spans="3:6" x14ac:dyDescent="0.2">
      <c r="C50" s="7"/>
      <c r="D50" s="7"/>
      <c r="E50" s="7"/>
    </row>
  </sheetData>
  <mergeCells count="6">
    <mergeCell ref="A6:B7"/>
    <mergeCell ref="C6:F6"/>
    <mergeCell ref="G6:J6"/>
    <mergeCell ref="K6:N6"/>
    <mergeCell ref="A3:F3"/>
    <mergeCell ref="A4:J4"/>
  </mergeCells>
  <phoneticPr fontId="0" type="noConversion"/>
  <hyperlinks>
    <hyperlink ref="A1" location="Съдържание!Print_Area" display="към съдържанието" xr:uid="{00000000-0004-0000-2300-000000000000}"/>
  </hyperlinks>
  <printOptions horizontalCentered="1" verticalCentered="1"/>
  <pageMargins left="0.39370078740157483" right="0.39370078740157483" top="0.39370078740157483" bottom="0.39370078740157483" header="0" footer="0"/>
  <pageSetup paperSize="9" scale="6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Q17"/>
  <sheetViews>
    <sheetView zoomScale="82" zoomScaleNormal="82" zoomScaleSheetLayoutView="95" workbookViewId="0">
      <selection activeCell="K15" sqref="K15"/>
    </sheetView>
  </sheetViews>
  <sheetFormatPr defaultRowHeight="12.75" x14ac:dyDescent="0.2"/>
  <cols>
    <col min="1" max="2" width="25.7109375" customWidth="1"/>
    <col min="3" max="9" width="15.7109375" customWidth="1"/>
    <col min="10" max="10" width="11.7109375" style="11" customWidth="1"/>
    <col min="14" max="14" width="12.5703125" customWidth="1"/>
  </cols>
  <sheetData>
    <row r="1" spans="1:17" s="5" customFormat="1" x14ac:dyDescent="0.2">
      <c r="A1" s="159" t="s">
        <v>64</v>
      </c>
      <c r="B1" s="70"/>
      <c r="C1" s="70"/>
      <c r="D1" s="70"/>
      <c r="E1" s="70"/>
      <c r="F1" s="70"/>
      <c r="G1" s="70"/>
      <c r="H1" s="70"/>
      <c r="I1" s="90"/>
      <c r="J1" s="117"/>
      <c r="K1" s="117"/>
    </row>
    <row r="2" spans="1:17" s="5" customFormat="1" x14ac:dyDescent="0.2">
      <c r="A2" s="159"/>
      <c r="B2" s="70"/>
      <c r="C2" s="70"/>
      <c r="D2" s="70"/>
      <c r="E2" s="70"/>
      <c r="F2" s="70"/>
      <c r="G2" s="70"/>
      <c r="H2" s="70"/>
      <c r="I2" s="90"/>
      <c r="J2" s="117"/>
      <c r="K2" s="117"/>
    </row>
    <row r="3" spans="1:17" s="5" customFormat="1" ht="15" customHeight="1" x14ac:dyDescent="0.2">
      <c r="A3" s="353" t="s">
        <v>291</v>
      </c>
      <c r="B3" s="354"/>
      <c r="C3" s="354"/>
      <c r="D3" s="354"/>
      <c r="E3" s="354"/>
      <c r="F3" s="354"/>
      <c r="G3" s="267"/>
      <c r="H3" s="267"/>
      <c r="I3" s="90"/>
      <c r="J3" s="117"/>
      <c r="K3" s="117"/>
    </row>
    <row r="4" spans="1:17" ht="15" customHeight="1" x14ac:dyDescent="0.2">
      <c r="A4" s="380" t="s">
        <v>374</v>
      </c>
      <c r="B4" s="380"/>
      <c r="C4" s="380"/>
      <c r="D4" s="380"/>
      <c r="E4" s="380"/>
      <c r="F4" s="380"/>
      <c r="G4" s="380"/>
      <c r="H4" s="380"/>
      <c r="I4" s="380"/>
      <c r="J4" s="380"/>
      <c r="K4" s="380"/>
      <c r="L4" s="380"/>
      <c r="M4" s="380"/>
      <c r="N4" s="380"/>
      <c r="O4" s="380"/>
      <c r="P4" s="380"/>
      <c r="Q4" s="5"/>
    </row>
    <row r="5" spans="1:17" ht="15" customHeight="1" x14ac:dyDescent="0.2">
      <c r="A5" s="166"/>
      <c r="B5" s="66"/>
      <c r="C5" s="203"/>
      <c r="D5" s="66"/>
      <c r="E5" s="66"/>
      <c r="F5" s="66"/>
      <c r="G5" s="66"/>
      <c r="H5" s="66"/>
      <c r="I5" s="204"/>
      <c r="N5" s="116"/>
      <c r="O5" s="116"/>
      <c r="Q5" s="5"/>
    </row>
    <row r="6" spans="1:17" ht="30" customHeight="1" x14ac:dyDescent="0.2">
      <c r="A6" s="138" t="s">
        <v>180</v>
      </c>
      <c r="B6" s="139" t="s">
        <v>169</v>
      </c>
      <c r="C6" s="138" t="s">
        <v>266</v>
      </c>
      <c r="D6" s="138" t="s">
        <v>267</v>
      </c>
      <c r="E6" s="138" t="s">
        <v>165</v>
      </c>
      <c r="F6" s="138" t="s">
        <v>166</v>
      </c>
      <c r="G6" s="138" t="s">
        <v>167</v>
      </c>
      <c r="H6" s="138" t="s">
        <v>168</v>
      </c>
      <c r="I6" s="128" t="s">
        <v>181</v>
      </c>
    </row>
    <row r="7" spans="1:17" ht="20.100000000000001" customHeight="1" x14ac:dyDescent="0.2">
      <c r="A7" s="128">
        <v>1</v>
      </c>
      <c r="B7" s="136">
        <v>2</v>
      </c>
      <c r="C7" s="128">
        <v>3</v>
      </c>
      <c r="D7" s="138">
        <v>4</v>
      </c>
      <c r="E7" s="128">
        <v>5</v>
      </c>
      <c r="F7" s="138">
        <v>6</v>
      </c>
      <c r="G7" s="138">
        <v>7</v>
      </c>
      <c r="H7" s="138">
        <v>8</v>
      </c>
      <c r="I7" s="205" t="s">
        <v>282</v>
      </c>
    </row>
    <row r="8" spans="1:17" ht="30" customHeight="1" x14ac:dyDescent="0.2">
      <c r="A8" s="398" t="s">
        <v>178</v>
      </c>
      <c r="B8" s="111" t="s">
        <v>79</v>
      </c>
      <c r="C8" s="72">
        <v>0</v>
      </c>
      <c r="D8" s="72">
        <v>57</v>
      </c>
      <c r="E8" s="72">
        <v>279</v>
      </c>
      <c r="F8" s="72">
        <v>705</v>
      </c>
      <c r="G8" s="72">
        <v>294</v>
      </c>
      <c r="H8" s="72">
        <v>783</v>
      </c>
      <c r="I8" s="72">
        <f>SUM(C8:H8)</f>
        <v>2118</v>
      </c>
    </row>
    <row r="9" spans="1:17" ht="30" customHeight="1" x14ac:dyDescent="0.2">
      <c r="A9" s="398"/>
      <c r="B9" s="111" t="s">
        <v>80</v>
      </c>
      <c r="C9" s="72">
        <v>9</v>
      </c>
      <c r="D9" s="72">
        <v>8</v>
      </c>
      <c r="E9" s="72">
        <v>84</v>
      </c>
      <c r="F9" s="72">
        <v>166</v>
      </c>
      <c r="G9" s="72">
        <v>3763</v>
      </c>
      <c r="H9" s="72">
        <v>88</v>
      </c>
      <c r="I9" s="72">
        <f>SUM(C9:H9)</f>
        <v>4118</v>
      </c>
    </row>
    <row r="10" spans="1:17" ht="20.100000000000001" customHeight="1" thickBot="1" x14ac:dyDescent="0.25">
      <c r="A10" s="399"/>
      <c r="B10" s="305" t="s">
        <v>5</v>
      </c>
      <c r="C10" s="72">
        <v>9</v>
      </c>
      <c r="D10" s="72">
        <v>65</v>
      </c>
      <c r="E10" s="72">
        <v>363</v>
      </c>
      <c r="F10" s="72">
        <v>871</v>
      </c>
      <c r="G10" s="72">
        <v>4057</v>
      </c>
      <c r="H10" s="72">
        <v>871</v>
      </c>
      <c r="I10" s="72">
        <f>SUM(I8:I9)</f>
        <v>6236</v>
      </c>
      <c r="J10" s="206"/>
    </row>
    <row r="11" spans="1:17" ht="30" customHeight="1" x14ac:dyDescent="0.2">
      <c r="A11" s="400" t="s">
        <v>219</v>
      </c>
      <c r="B11" s="112" t="s">
        <v>79</v>
      </c>
      <c r="C11" s="72">
        <v>89</v>
      </c>
      <c r="D11" s="72">
        <v>21</v>
      </c>
      <c r="E11" s="72">
        <v>25</v>
      </c>
      <c r="F11" s="72">
        <v>22</v>
      </c>
      <c r="G11" s="72">
        <v>9</v>
      </c>
      <c r="H11" s="72">
        <v>14</v>
      </c>
      <c r="I11" s="72">
        <f>I14-I8</f>
        <v>180</v>
      </c>
    </row>
    <row r="12" spans="1:17" ht="30" customHeight="1" x14ac:dyDescent="0.2">
      <c r="A12" s="398"/>
      <c r="B12" s="111" t="s">
        <v>80</v>
      </c>
      <c r="C12" s="72">
        <v>3</v>
      </c>
      <c r="D12" s="72">
        <v>0</v>
      </c>
      <c r="E12" s="72">
        <v>2</v>
      </c>
      <c r="F12" s="72">
        <v>0</v>
      </c>
      <c r="G12" s="72">
        <v>19</v>
      </c>
      <c r="H12" s="72">
        <v>3</v>
      </c>
      <c r="I12" s="72">
        <f>I15-I9</f>
        <v>27</v>
      </c>
    </row>
    <row r="13" spans="1:17" ht="20.100000000000001" customHeight="1" thickBot="1" x14ac:dyDescent="0.25">
      <c r="A13" s="399"/>
      <c r="B13" s="305" t="s">
        <v>5</v>
      </c>
      <c r="C13" s="72">
        <v>92</v>
      </c>
      <c r="D13" s="72">
        <v>21</v>
      </c>
      <c r="E13" s="72">
        <v>27</v>
      </c>
      <c r="F13" s="72">
        <v>22</v>
      </c>
      <c r="G13" s="72">
        <v>28</v>
      </c>
      <c r="H13" s="72">
        <v>17</v>
      </c>
      <c r="I13" s="72">
        <f>SUM(I11:I12)</f>
        <v>207</v>
      </c>
    </row>
    <row r="14" spans="1:17" ht="30" customHeight="1" x14ac:dyDescent="0.2">
      <c r="A14" s="401" t="s">
        <v>174</v>
      </c>
      <c r="B14" s="112" t="s">
        <v>79</v>
      </c>
      <c r="C14" s="72">
        <v>89</v>
      </c>
      <c r="D14" s="72">
        <v>78</v>
      </c>
      <c r="E14" s="72">
        <v>304</v>
      </c>
      <c r="F14" s="72">
        <v>727</v>
      </c>
      <c r="G14" s="72">
        <v>303</v>
      </c>
      <c r="H14" s="72">
        <v>797</v>
      </c>
      <c r="I14" s="72">
        <f>SUM(C14:H14)</f>
        <v>2298</v>
      </c>
    </row>
    <row r="15" spans="1:17" ht="30" customHeight="1" x14ac:dyDescent="0.2">
      <c r="A15" s="402"/>
      <c r="B15" s="111" t="s">
        <v>80</v>
      </c>
      <c r="C15" s="72">
        <v>12</v>
      </c>
      <c r="D15" s="72">
        <v>8</v>
      </c>
      <c r="E15" s="72">
        <v>86</v>
      </c>
      <c r="F15" s="72">
        <v>166</v>
      </c>
      <c r="G15" s="72">
        <v>3782</v>
      </c>
      <c r="H15" s="72">
        <v>91</v>
      </c>
      <c r="I15" s="72">
        <f>SUM(C15:H15)</f>
        <v>4145</v>
      </c>
      <c r="K15" s="1"/>
    </row>
    <row r="16" spans="1:17" ht="20.100000000000001" customHeight="1" x14ac:dyDescent="0.2">
      <c r="A16" s="403"/>
      <c r="B16" s="304" t="s">
        <v>298</v>
      </c>
      <c r="C16" s="137">
        <v>101</v>
      </c>
      <c r="D16" s="137">
        <v>86</v>
      </c>
      <c r="E16" s="137">
        <v>390</v>
      </c>
      <c r="F16" s="137">
        <v>893</v>
      </c>
      <c r="G16" s="137">
        <v>4085</v>
      </c>
      <c r="H16" s="137">
        <v>888</v>
      </c>
      <c r="I16" s="137">
        <f>SUM(C16:H16)</f>
        <v>6443</v>
      </c>
      <c r="J16" s="206"/>
    </row>
    <row r="17" ht="9.9499999999999993" customHeight="1" x14ac:dyDescent="0.2"/>
  </sheetData>
  <mergeCells count="5">
    <mergeCell ref="A3:F3"/>
    <mergeCell ref="A8:A10"/>
    <mergeCell ref="A11:A13"/>
    <mergeCell ref="A14:A16"/>
    <mergeCell ref="A4:P4"/>
  </mergeCells>
  <hyperlinks>
    <hyperlink ref="A1" location="Съдържание!Print_Area" display="към съдържанието" xr:uid="{00000000-0004-0000-2600-000000000000}"/>
  </hyperlinks>
  <printOptions horizontalCentered="1"/>
  <pageMargins left="0.39370078740157483" right="0.39370078740157483" top="0.59055118110236227" bottom="0.39370078740157483" header="0.31496062992125984" footer="0.31496062992125984"/>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7"/>
  <sheetViews>
    <sheetView zoomScaleNormal="100" zoomScaleSheetLayoutView="89" workbookViewId="0">
      <selection activeCell="J21" sqref="J21"/>
    </sheetView>
  </sheetViews>
  <sheetFormatPr defaultRowHeight="12" x14ac:dyDescent="0.2"/>
  <cols>
    <col min="1" max="1" width="5.7109375" style="32" customWidth="1"/>
    <col min="2" max="2" width="100.7109375" style="41" customWidth="1"/>
    <col min="3" max="3" width="5.7109375" style="23" customWidth="1"/>
    <col min="4" max="16384" width="9.140625" style="23"/>
  </cols>
  <sheetData>
    <row r="1" spans="1:3" ht="24.95" customHeight="1" x14ac:dyDescent="0.2">
      <c r="B1" s="19" t="s">
        <v>81</v>
      </c>
      <c r="C1" s="30"/>
    </row>
    <row r="2" spans="1:3" x14ac:dyDescent="0.2">
      <c r="B2" s="22"/>
      <c r="C2" s="30"/>
    </row>
    <row r="3" spans="1:3" ht="26.25" customHeight="1" x14ac:dyDescent="0.2">
      <c r="A3" s="171">
        <v>1</v>
      </c>
      <c r="B3" s="20" t="s">
        <v>330</v>
      </c>
      <c r="C3" s="30"/>
    </row>
    <row r="4" spans="1:3" ht="18.75" customHeight="1" x14ac:dyDescent="0.2">
      <c r="A4" s="171">
        <v>2</v>
      </c>
      <c r="B4" s="20" t="s">
        <v>331</v>
      </c>
    </row>
    <row r="5" spans="1:3" ht="18.75" customHeight="1" x14ac:dyDescent="0.2">
      <c r="A5" s="171">
        <v>3</v>
      </c>
      <c r="B5" s="20" t="s">
        <v>332</v>
      </c>
    </row>
    <row r="6" spans="1:3" x14ac:dyDescent="0.2">
      <c r="B6" s="22"/>
    </row>
    <row r="7" spans="1:3" s="21" customFormat="1" ht="20.100000000000001" customHeight="1" x14ac:dyDescent="0.2">
      <c r="A7" s="31" t="s">
        <v>1</v>
      </c>
      <c r="B7" s="40" t="s">
        <v>286</v>
      </c>
    </row>
    <row r="8" spans="1:3" s="21" customFormat="1" x14ac:dyDescent="0.2">
      <c r="A8" s="31"/>
      <c r="B8" s="40"/>
    </row>
    <row r="9" spans="1:3" ht="30" customHeight="1" x14ac:dyDescent="0.2">
      <c r="A9" s="171">
        <v>1</v>
      </c>
      <c r="B9" s="52" t="s">
        <v>333</v>
      </c>
    </row>
    <row r="10" spans="1:3" ht="30" customHeight="1" x14ac:dyDescent="0.2">
      <c r="A10" s="171">
        <v>2</v>
      </c>
      <c r="B10" s="52" t="s">
        <v>334</v>
      </c>
    </row>
    <row r="11" spans="1:3" ht="30" customHeight="1" x14ac:dyDescent="0.2">
      <c r="A11" s="171">
        <v>3</v>
      </c>
      <c r="B11" s="52" t="s">
        <v>335</v>
      </c>
      <c r="C11" s="60"/>
    </row>
    <row r="12" spans="1:3" ht="30" customHeight="1" x14ac:dyDescent="0.2">
      <c r="A12" s="171">
        <v>4</v>
      </c>
      <c r="B12" s="52" t="s">
        <v>336</v>
      </c>
    </row>
    <row r="13" spans="1:3" ht="17.25" customHeight="1" x14ac:dyDescent="0.2">
      <c r="A13" s="171">
        <v>5</v>
      </c>
      <c r="B13" s="52" t="s">
        <v>337</v>
      </c>
    </row>
    <row r="14" spans="1:3" ht="30" customHeight="1" x14ac:dyDescent="0.2">
      <c r="A14" s="171" t="s">
        <v>179</v>
      </c>
      <c r="B14" s="52" t="s">
        <v>338</v>
      </c>
    </row>
    <row r="15" spans="1:3" ht="30" customHeight="1" x14ac:dyDescent="0.2">
      <c r="A15" s="171">
        <v>7</v>
      </c>
      <c r="B15" s="52" t="s">
        <v>339</v>
      </c>
    </row>
    <row r="16" spans="1:3" ht="30" customHeight="1" x14ac:dyDescent="0.2">
      <c r="A16" s="171">
        <v>8</v>
      </c>
      <c r="B16" s="52" t="s">
        <v>340</v>
      </c>
      <c r="C16" s="23" t="s">
        <v>187</v>
      </c>
    </row>
    <row r="17" spans="1:2" ht="30" customHeight="1" x14ac:dyDescent="0.2">
      <c r="A17" s="171">
        <v>9</v>
      </c>
      <c r="B17" s="52" t="s">
        <v>341</v>
      </c>
    </row>
    <row r="18" spans="1:2" x14ac:dyDescent="0.2">
      <c r="A18" s="31"/>
      <c r="B18" s="20"/>
    </row>
    <row r="19" spans="1:2" x14ac:dyDescent="0.2">
      <c r="A19" s="31" t="s">
        <v>0</v>
      </c>
      <c r="B19" s="264" t="s">
        <v>285</v>
      </c>
    </row>
    <row r="20" spans="1:2" x14ac:dyDescent="0.2">
      <c r="A20" s="31"/>
      <c r="B20" s="264"/>
    </row>
    <row r="21" spans="1:2" ht="28.5" customHeight="1" x14ac:dyDescent="0.2">
      <c r="A21" s="171">
        <v>1</v>
      </c>
      <c r="B21" s="52" t="s">
        <v>342</v>
      </c>
    </row>
    <row r="22" spans="1:2" ht="28.5" customHeight="1" x14ac:dyDescent="0.2">
      <c r="A22" s="171">
        <v>2</v>
      </c>
      <c r="B22" s="52" t="s">
        <v>343</v>
      </c>
    </row>
    <row r="23" spans="1:2" ht="28.5" customHeight="1" x14ac:dyDescent="0.2">
      <c r="A23" s="171">
        <v>3</v>
      </c>
      <c r="B23" s="52" t="s">
        <v>344</v>
      </c>
    </row>
    <row r="24" spans="1:2" ht="30" customHeight="1" x14ac:dyDescent="0.2">
      <c r="A24" s="171">
        <v>4</v>
      </c>
      <c r="B24" s="52" t="s">
        <v>345</v>
      </c>
    </row>
    <row r="25" spans="1:2" ht="19.5" customHeight="1" x14ac:dyDescent="0.2">
      <c r="A25" s="171">
        <v>5</v>
      </c>
      <c r="B25" s="52" t="s">
        <v>337</v>
      </c>
    </row>
    <row r="26" spans="1:2" ht="28.5" customHeight="1" x14ac:dyDescent="0.2">
      <c r="A26" s="171" t="s">
        <v>179</v>
      </c>
      <c r="B26" s="52" t="s">
        <v>338</v>
      </c>
    </row>
    <row r="27" spans="1:2" ht="28.5" customHeight="1" x14ac:dyDescent="0.2">
      <c r="A27" s="171">
        <v>7</v>
      </c>
      <c r="B27" s="52" t="s">
        <v>339</v>
      </c>
    </row>
    <row r="28" spans="1:2" ht="28.5" customHeight="1" x14ac:dyDescent="0.2">
      <c r="A28" s="163">
        <v>8</v>
      </c>
      <c r="B28" s="52" t="s">
        <v>340</v>
      </c>
    </row>
    <row r="29" spans="1:2" ht="28.5" customHeight="1" x14ac:dyDescent="0.2">
      <c r="A29" s="163">
        <v>9</v>
      </c>
      <c r="B29" s="52" t="s">
        <v>346</v>
      </c>
    </row>
    <row r="30" spans="1:2" x14ac:dyDescent="0.2">
      <c r="A30" s="31"/>
      <c r="B30" s="20"/>
    </row>
    <row r="31" spans="1:2" x14ac:dyDescent="0.2">
      <c r="A31" s="31" t="s">
        <v>2</v>
      </c>
      <c r="B31" s="264" t="s">
        <v>314</v>
      </c>
    </row>
    <row r="32" spans="1:2" x14ac:dyDescent="0.2">
      <c r="A32" s="31"/>
      <c r="B32" s="20"/>
    </row>
    <row r="33" spans="1:2" ht="28.5" customHeight="1" x14ac:dyDescent="0.2">
      <c r="A33" s="299">
        <v>1</v>
      </c>
      <c r="B33" s="327" t="s">
        <v>347</v>
      </c>
    </row>
    <row r="34" spans="1:2" ht="29.25" customHeight="1" x14ac:dyDescent="0.2">
      <c r="A34" s="164" t="s">
        <v>82</v>
      </c>
      <c r="B34" s="327" t="s">
        <v>348</v>
      </c>
    </row>
    <row r="35" spans="1:2" ht="26.25" customHeight="1" x14ac:dyDescent="0.2">
      <c r="A35" s="171">
        <v>3</v>
      </c>
      <c r="B35" s="327" t="s">
        <v>349</v>
      </c>
    </row>
    <row r="36" spans="1:2" ht="28.5" customHeight="1" x14ac:dyDescent="0.2">
      <c r="A36" s="171">
        <v>4</v>
      </c>
      <c r="B36" s="327" t="s">
        <v>350</v>
      </c>
    </row>
    <row r="37" spans="1:2" ht="27" customHeight="1" x14ac:dyDescent="0.2">
      <c r="A37" s="163">
        <v>5</v>
      </c>
      <c r="B37" s="327" t="s">
        <v>351</v>
      </c>
    </row>
  </sheetData>
  <hyperlinks>
    <hyperlink ref="A3" location="'Табл.0 - Общо П'!A1" display="'Табл.0 - Общо П'!A1" xr:uid="{00000000-0004-0000-0100-000002000000}"/>
    <hyperlink ref="A4" location="'Табл.0.1- Мъже П'!A1" display="'Табл.0.1- Мъже П'!A1" xr:uid="{00000000-0004-0000-0100-000003000000}"/>
    <hyperlink ref="A5" location="'Табл.0.2 - Жени П'!A1" display="'Табл.0.2 - Жени П'!A1" xr:uid="{00000000-0004-0000-0100-000004000000}"/>
    <hyperlink ref="A16" location="'Табл.I.8. ОЗ Персонал'!A1" display="'Табл.I.8. ОЗ Персонал'!A1" xr:uid="{00000000-0004-0000-0100-000018000000}"/>
    <hyperlink ref="A28" location="'Табл.II.8.ТЗПБ Персонал'!A1" display="'Табл.II.8.ТЗПБ Персонал'!A1" xr:uid="{00000000-0004-0000-0100-00002B000000}"/>
    <hyperlink ref="A29" location="'Табл.9_ТЗПБ Диагнози'!A1" display="'Табл.9_ТЗПБ Диагнози'!A1" xr:uid="{00000000-0004-0000-0100-00002C000000}"/>
    <hyperlink ref="A9" location="'Табл. I.1 ОЗ БЛ '!A1" display="'Табл. I.1 ОЗ БЛ '!A1" xr:uid="{8B19A0FC-CD62-4E30-BDB7-C8ECBA94F67B}"/>
    <hyperlink ref="A10" location="'Табл.I.2 ОЗ ТП'!A1" display="'Табл.I.2 ОЗ ТП'!A1" xr:uid="{75B919FB-44E7-4963-9A4B-495D1D645ACF}"/>
    <hyperlink ref="A11" location="'Табл.I.3 ОЗ Възраст'!A1" display="'Табл.I.3 ОЗ Възраст'!A1" xr:uid="{1D8E369B-6724-4302-887D-5A6581A329BD}"/>
    <hyperlink ref="A12" location="'Табл.I.4.ОЗ Код ЛЗ'!A1" display="'Табл.I.4.ОЗ Код ЛЗ'!A1" xr:uid="{167905AB-6C70-4CB0-BF0F-5A7B1076AD6E}"/>
    <hyperlink ref="A13" location="'Табл.I.5 ОЗ продължителност'!A1" display="'Табл.I.5 ОЗ продължителност'!A1" xr:uid="{6855D804-A620-4167-9B8B-7A27CC0E621B}"/>
    <hyperlink ref="A14" location="'Табл.I.6.ОЗ ПБЛ'!A1" display="6" xr:uid="{BEB1F8A0-B4A4-4174-A9D5-BF92C020B51E}"/>
    <hyperlink ref="A15" location="'Табл.I.7.ОЗ ПрБЛ'!A1" display="'Табл.I.7.ОЗ ПрБЛ'!A1" xr:uid="{CCD291D4-BC44-4C70-99F8-454E36A2ECCE}"/>
    <hyperlink ref="A17" location="'Табл.Ι.9 ОЗ Диагнози'!A1" display="'Табл.Ι.9 ОЗ Диагнози'!A1" xr:uid="{D6A56FE7-36E8-4560-8C83-C1C3F2575C1A}"/>
    <hyperlink ref="A21" location="'Табл. II.1 ТЗПБ БЛ'!A1" display="'Табл. II.1 ТЗПБ БЛ'!A1" xr:uid="{23E31DD3-8928-42D6-ACC1-47254CFCB3C5}"/>
    <hyperlink ref="A22" location="'Табл.II.2.ТЗПБ ТП'!A1" display="'Табл.II.2.ТЗПБ ТП'!A1" xr:uid="{9D8113FD-0D45-4B3A-AA9E-1F30210BFEBC}"/>
    <hyperlink ref="A23" location="'Табл.II.3.ТЗПБ Възраст'!A1" display="'Табл.II.3.ТЗПБ Възраст'!A1" xr:uid="{452039F3-0719-40A1-BA56-5E14272B4189}"/>
    <hyperlink ref="A24" location="'Табл.II.4.ТЗПБ Код ЛЗ'!A1" display="'Табл.II.4.ТЗПБ Код ЛЗ'!A1" xr:uid="{D453A560-8B49-4381-A82A-CDDC879B93F7}"/>
    <hyperlink ref="A25" location="'Табл.II.5 ТЗПБ продължителност'!A1" display="'Табл.II.5 ТЗПБ продължителност'!A1" xr:uid="{BE2A9059-B4AD-40C8-9B15-C6E6B631B0ED}"/>
    <hyperlink ref="A26" location="'Табл.II.6.ТЗПБ ПБЛ'!A1" display="6" xr:uid="{463715A8-2346-4474-B128-95029BA3AFD0}"/>
    <hyperlink ref="A27" location="'Табл.II.7.ТЗПБ ПрБЛ'!A1" display="'Табл.II.7.ТЗПБ ПрБЛ'!A1" xr:uid="{3DA3B6DC-FCAC-46F0-BBBE-78587E7BED67}"/>
    <hyperlink ref="A34" location="'Табл.III.2.Бащи 15 дни'!A1" display="2" xr:uid="{0CF1AC28-9BEB-4E89-8F55-F38F8EEA1B97}"/>
    <hyperlink ref="A37" location="Табл.V.1.Осиновяване!A1" display="Табл.V.1.Осиновяване!A1" xr:uid="{7781D849-FA52-475E-90B3-0D134DF295FF}"/>
    <hyperlink ref="A33" location="Табл.III.1.БР!A1" display="Табл.III.1.БР!A1" xr:uid="{6DF14C39-CD6B-471E-9B9B-FE562B0E4D06}"/>
    <hyperlink ref="A35" location="Табл.IV.1.ОМД!A1" display="Табл.IV.1.ОМД!A1" xr:uid="{8449C3D1-35A3-431D-AFBB-E0F6B85BCB70}"/>
    <hyperlink ref="A36" location="'Табл.IV.2.ОМД до 8 бащи'!A1" display="2" xr:uid="{5AC7FDA6-85A8-432D-9615-4354B54A98F7}"/>
  </hyperlinks>
  <printOptions horizontalCentered="1"/>
  <pageMargins left="0.35433070866141736" right="0.23622047244094491" top="0.78740157480314965" bottom="0.78740157480314965" header="0.51181102362204722" footer="0.51181102362204722"/>
  <pageSetup paperSize="9" scale="8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pageSetUpPr fitToPage="1"/>
  </sheetPr>
  <dimension ref="A1:P39"/>
  <sheetViews>
    <sheetView zoomScale="73" zoomScaleNormal="73" zoomScaleSheetLayoutView="82" workbookViewId="0">
      <selection activeCell="S28" sqref="S28"/>
    </sheetView>
  </sheetViews>
  <sheetFormatPr defaultRowHeight="12.75" x14ac:dyDescent="0.2"/>
  <cols>
    <col min="1" max="1" width="18.7109375" style="70" customWidth="1"/>
    <col min="2" max="2" width="10.7109375" style="70" customWidth="1"/>
    <col min="3" max="3" width="12.7109375" style="70" customWidth="1"/>
    <col min="4" max="4" width="18.7109375" style="70" customWidth="1"/>
    <col min="5" max="5" width="12.7109375" style="70" customWidth="1"/>
    <col min="6" max="7" width="10.7109375" style="70" customWidth="1"/>
    <col min="8" max="8" width="12.7109375" style="70" customWidth="1"/>
    <col min="9" max="9" width="18.7109375" style="70" customWidth="1"/>
    <col min="10" max="10" width="12.7109375" style="70" customWidth="1"/>
    <col min="11" max="12" width="10.7109375" style="70" customWidth="1"/>
    <col min="13" max="13" width="12.7109375" style="70" customWidth="1"/>
    <col min="14" max="14" width="18.7109375" style="70" customWidth="1"/>
    <col min="15" max="15" width="12.7109375" style="70" customWidth="1"/>
    <col min="16" max="16" width="10.7109375" style="70" customWidth="1"/>
    <col min="17" max="16384" width="9.140625" style="70"/>
  </cols>
  <sheetData>
    <row r="1" spans="1:16" ht="15" customHeight="1" x14ac:dyDescent="0.2">
      <c r="A1" s="159" t="s">
        <v>64</v>
      </c>
      <c r="B1" s="74"/>
      <c r="C1" s="90"/>
      <c r="D1" s="90"/>
      <c r="E1" s="90"/>
      <c r="F1" s="90"/>
      <c r="H1" s="82"/>
      <c r="I1" s="82"/>
      <c r="J1" s="82"/>
      <c r="K1" s="82"/>
      <c r="L1" s="82"/>
      <c r="M1" s="82"/>
    </row>
    <row r="2" spans="1:16" ht="15" customHeight="1" x14ac:dyDescent="0.2">
      <c r="A2" s="159"/>
      <c r="B2" s="260"/>
      <c r="C2" s="90"/>
      <c r="D2" s="90"/>
      <c r="E2" s="90"/>
      <c r="F2" s="90"/>
      <c r="H2" s="82"/>
      <c r="I2" s="82"/>
      <c r="J2" s="82"/>
      <c r="K2" s="82"/>
      <c r="L2" s="82"/>
      <c r="M2" s="82"/>
    </row>
    <row r="3" spans="1:16" ht="15" customHeight="1" x14ac:dyDescent="0.2">
      <c r="A3" s="353" t="s">
        <v>291</v>
      </c>
      <c r="B3" s="354"/>
      <c r="C3" s="354"/>
      <c r="D3" s="354"/>
      <c r="E3" s="354"/>
      <c r="F3" s="354"/>
      <c r="G3" s="270"/>
      <c r="H3" s="270"/>
      <c r="I3" s="82"/>
      <c r="J3" s="82"/>
      <c r="K3" s="82"/>
      <c r="L3" s="82"/>
      <c r="M3" s="82"/>
    </row>
    <row r="4" spans="1:16" ht="30" customHeight="1" x14ac:dyDescent="0.25">
      <c r="A4" s="380" t="s">
        <v>376</v>
      </c>
      <c r="B4" s="380"/>
      <c r="C4" s="380"/>
      <c r="D4" s="380"/>
      <c r="E4" s="380"/>
      <c r="F4" s="380"/>
      <c r="G4" s="380"/>
      <c r="H4" s="380"/>
      <c r="I4" s="380"/>
      <c r="J4" s="380"/>
      <c r="K4" s="380"/>
      <c r="L4" s="320"/>
      <c r="M4" s="320"/>
      <c r="N4" s="320"/>
      <c r="O4" s="320"/>
      <c r="P4" s="320"/>
    </row>
    <row r="5" spans="1:16" ht="15" customHeight="1" x14ac:dyDescent="0.2">
      <c r="A5" s="92"/>
      <c r="B5" s="92"/>
      <c r="C5" s="92"/>
      <c r="D5" s="92"/>
      <c r="E5" s="92"/>
      <c r="F5" s="92"/>
    </row>
    <row r="6" spans="1:16" ht="15" customHeight="1" x14ac:dyDescent="0.2">
      <c r="A6" s="405" t="s">
        <v>288</v>
      </c>
      <c r="B6" s="367" t="s">
        <v>5</v>
      </c>
      <c r="C6" s="368"/>
      <c r="D6" s="368"/>
      <c r="E6" s="368"/>
      <c r="F6" s="369"/>
      <c r="G6" s="367" t="s">
        <v>273</v>
      </c>
      <c r="H6" s="368"/>
      <c r="I6" s="368"/>
      <c r="J6" s="368"/>
      <c r="K6" s="369"/>
      <c r="L6" s="367" t="s">
        <v>274</v>
      </c>
      <c r="M6" s="368"/>
      <c r="N6" s="368"/>
      <c r="O6" s="368"/>
      <c r="P6" s="369"/>
    </row>
    <row r="7" spans="1:16" ht="60" customHeight="1" x14ac:dyDescent="0.2">
      <c r="A7" s="406"/>
      <c r="B7" s="254" t="s">
        <v>232</v>
      </c>
      <c r="C7" s="122" t="s">
        <v>231</v>
      </c>
      <c r="D7" s="153" t="s">
        <v>198</v>
      </c>
      <c r="E7" s="216" t="s">
        <v>66</v>
      </c>
      <c r="F7" s="255" t="s">
        <v>135</v>
      </c>
      <c r="G7" s="254" t="s">
        <v>232</v>
      </c>
      <c r="H7" s="122" t="s">
        <v>231</v>
      </c>
      <c r="I7" s="153" t="s">
        <v>198</v>
      </c>
      <c r="J7" s="216" t="s">
        <v>66</v>
      </c>
      <c r="K7" s="255" t="s">
        <v>135</v>
      </c>
      <c r="L7" s="254" t="s">
        <v>232</v>
      </c>
      <c r="M7" s="122" t="s">
        <v>231</v>
      </c>
      <c r="N7" s="153" t="s">
        <v>198</v>
      </c>
      <c r="O7" s="216" t="s">
        <v>66</v>
      </c>
      <c r="P7" s="255" t="s">
        <v>135</v>
      </c>
    </row>
    <row r="8" spans="1:16" ht="20.100000000000001" customHeight="1" x14ac:dyDescent="0.2">
      <c r="A8" s="259">
        <v>1</v>
      </c>
      <c r="B8" s="254">
        <v>2</v>
      </c>
      <c r="C8" s="122">
        <v>3</v>
      </c>
      <c r="D8" s="122">
        <v>4</v>
      </c>
      <c r="E8" s="216">
        <v>5</v>
      </c>
      <c r="F8" s="255" t="s">
        <v>193</v>
      </c>
      <c r="G8" s="254">
        <v>7</v>
      </c>
      <c r="H8" s="122">
        <v>8</v>
      </c>
      <c r="I8" s="122">
        <v>9</v>
      </c>
      <c r="J8" s="216">
        <v>10</v>
      </c>
      <c r="K8" s="255" t="s">
        <v>275</v>
      </c>
      <c r="L8" s="254">
        <v>12</v>
      </c>
      <c r="M8" s="122">
        <v>13</v>
      </c>
      <c r="N8" s="122">
        <v>14</v>
      </c>
      <c r="O8" s="216">
        <v>15</v>
      </c>
      <c r="P8" s="255" t="s">
        <v>277</v>
      </c>
    </row>
    <row r="9" spans="1:16" ht="15" customHeight="1" x14ac:dyDescent="0.2">
      <c r="A9" s="250" t="s">
        <v>33</v>
      </c>
      <c r="B9" s="218">
        <f>G9+L9</f>
        <v>42</v>
      </c>
      <c r="C9" s="72">
        <f>H9+M9</f>
        <v>48</v>
      </c>
      <c r="D9" s="80">
        <f>I9+N9</f>
        <v>42493.41</v>
      </c>
      <c r="E9" s="72">
        <f>J9+O9</f>
        <v>563</v>
      </c>
      <c r="F9" s="219">
        <f>C9/B9</f>
        <v>1.1428571428571428</v>
      </c>
      <c r="G9" s="218">
        <v>22</v>
      </c>
      <c r="H9" s="72">
        <v>27</v>
      </c>
      <c r="I9" s="80">
        <v>27759.58</v>
      </c>
      <c r="J9" s="72">
        <v>366</v>
      </c>
      <c r="K9" s="219">
        <f>H9/G9</f>
        <v>1.2272727272727273</v>
      </c>
      <c r="L9" s="218">
        <v>20</v>
      </c>
      <c r="M9" s="72">
        <v>21</v>
      </c>
      <c r="N9" s="80">
        <v>14733.83</v>
      </c>
      <c r="O9" s="72">
        <v>197</v>
      </c>
      <c r="P9" s="219">
        <f>M9/L9</f>
        <v>1.05</v>
      </c>
    </row>
    <row r="10" spans="1:16" ht="15" customHeight="1" x14ac:dyDescent="0.2">
      <c r="A10" s="250" t="s">
        <v>34</v>
      </c>
      <c r="B10" s="218">
        <f t="shared" ref="B10:B36" si="0">G10+L10</f>
        <v>71</v>
      </c>
      <c r="C10" s="72">
        <f t="shared" ref="C10:C36" si="1">H10+M10</f>
        <v>79</v>
      </c>
      <c r="D10" s="80">
        <f t="shared" ref="D10:D36" si="2">I10+N10</f>
        <v>67676.100000000006</v>
      </c>
      <c r="E10" s="72">
        <f t="shared" ref="E10:E36" si="3">J10+O10</f>
        <v>973</v>
      </c>
      <c r="F10" s="219">
        <f t="shared" ref="F10:F37" si="4">C10/B10</f>
        <v>1.1126760563380282</v>
      </c>
      <c r="G10" s="218">
        <v>43</v>
      </c>
      <c r="H10" s="72">
        <v>50</v>
      </c>
      <c r="I10" s="80">
        <v>41084.239999999998</v>
      </c>
      <c r="J10" s="72">
        <v>653</v>
      </c>
      <c r="K10" s="219">
        <f t="shared" ref="K10:K35" si="5">H10/G10</f>
        <v>1.1627906976744187</v>
      </c>
      <c r="L10" s="218">
        <v>28</v>
      </c>
      <c r="M10" s="72">
        <v>29</v>
      </c>
      <c r="N10" s="80">
        <v>26591.86</v>
      </c>
      <c r="O10" s="72">
        <v>320</v>
      </c>
      <c r="P10" s="219">
        <f t="shared" ref="P10:P35" si="6">M10/L10</f>
        <v>1.0357142857142858</v>
      </c>
    </row>
    <row r="11" spans="1:16" ht="15" customHeight="1" x14ac:dyDescent="0.2">
      <c r="A11" s="250" t="s">
        <v>35</v>
      </c>
      <c r="B11" s="218">
        <f t="shared" si="0"/>
        <v>134</v>
      </c>
      <c r="C11" s="72">
        <f t="shared" si="1"/>
        <v>146</v>
      </c>
      <c r="D11" s="80">
        <f t="shared" si="2"/>
        <v>146689.84</v>
      </c>
      <c r="E11" s="72">
        <f t="shared" si="3"/>
        <v>1735</v>
      </c>
      <c r="F11" s="219">
        <f t="shared" si="4"/>
        <v>1.0895522388059702</v>
      </c>
      <c r="G11" s="218">
        <v>80</v>
      </c>
      <c r="H11" s="72">
        <v>89</v>
      </c>
      <c r="I11" s="80">
        <v>90364.72</v>
      </c>
      <c r="J11" s="72">
        <v>1070</v>
      </c>
      <c r="K11" s="219">
        <f t="shared" si="5"/>
        <v>1.1125</v>
      </c>
      <c r="L11" s="218">
        <v>54</v>
      </c>
      <c r="M11" s="72">
        <v>57</v>
      </c>
      <c r="N11" s="80">
        <v>56325.120000000003</v>
      </c>
      <c r="O11" s="72">
        <v>665</v>
      </c>
      <c r="P11" s="219">
        <f t="shared" si="6"/>
        <v>1.0555555555555556</v>
      </c>
    </row>
    <row r="12" spans="1:16" ht="15" customHeight="1" x14ac:dyDescent="0.2">
      <c r="A12" s="250" t="s">
        <v>36</v>
      </c>
      <c r="B12" s="218">
        <f t="shared" si="0"/>
        <v>50</v>
      </c>
      <c r="C12" s="72">
        <f t="shared" si="1"/>
        <v>52</v>
      </c>
      <c r="D12" s="80">
        <f t="shared" si="2"/>
        <v>45104.26</v>
      </c>
      <c r="E12" s="72">
        <f t="shared" si="3"/>
        <v>585</v>
      </c>
      <c r="F12" s="219">
        <f t="shared" si="4"/>
        <v>1.04</v>
      </c>
      <c r="G12" s="218">
        <v>28</v>
      </c>
      <c r="H12" s="72">
        <v>28</v>
      </c>
      <c r="I12" s="80">
        <v>28838.47</v>
      </c>
      <c r="J12" s="72">
        <v>347</v>
      </c>
      <c r="K12" s="219">
        <f t="shared" si="5"/>
        <v>1</v>
      </c>
      <c r="L12" s="218">
        <v>22</v>
      </c>
      <c r="M12" s="72">
        <v>24</v>
      </c>
      <c r="N12" s="80">
        <v>16265.79</v>
      </c>
      <c r="O12" s="72">
        <v>238</v>
      </c>
      <c r="P12" s="219">
        <f t="shared" si="6"/>
        <v>1.0909090909090908</v>
      </c>
    </row>
    <row r="13" spans="1:16" ht="15" customHeight="1" x14ac:dyDescent="0.2">
      <c r="A13" s="250" t="s">
        <v>37</v>
      </c>
      <c r="B13" s="218">
        <f t="shared" si="0"/>
        <v>7</v>
      </c>
      <c r="C13" s="72">
        <f t="shared" si="1"/>
        <v>7</v>
      </c>
      <c r="D13" s="80">
        <f t="shared" si="2"/>
        <v>5710.96</v>
      </c>
      <c r="E13" s="72">
        <f t="shared" si="3"/>
        <v>99</v>
      </c>
      <c r="F13" s="219">
        <f t="shared" si="4"/>
        <v>1</v>
      </c>
      <c r="G13" s="218">
        <v>4</v>
      </c>
      <c r="H13" s="72">
        <v>4</v>
      </c>
      <c r="I13" s="80">
        <v>4108.29</v>
      </c>
      <c r="J13" s="72">
        <v>64</v>
      </c>
      <c r="K13" s="219">
        <f t="shared" si="5"/>
        <v>1</v>
      </c>
      <c r="L13" s="218">
        <v>3</v>
      </c>
      <c r="M13" s="72">
        <v>3</v>
      </c>
      <c r="N13" s="80">
        <v>1602.67</v>
      </c>
      <c r="O13" s="72">
        <v>35</v>
      </c>
      <c r="P13" s="219">
        <f t="shared" si="6"/>
        <v>1</v>
      </c>
    </row>
    <row r="14" spans="1:16" ht="15" customHeight="1" x14ac:dyDescent="0.2">
      <c r="A14" s="250" t="s">
        <v>38</v>
      </c>
      <c r="B14" s="218">
        <f t="shared" si="0"/>
        <v>27</v>
      </c>
      <c r="C14" s="72">
        <f t="shared" si="1"/>
        <v>29</v>
      </c>
      <c r="D14" s="80">
        <f t="shared" si="2"/>
        <v>31910.54</v>
      </c>
      <c r="E14" s="72">
        <f t="shared" si="3"/>
        <v>397</v>
      </c>
      <c r="F14" s="219">
        <f t="shared" si="4"/>
        <v>1.0740740740740742</v>
      </c>
      <c r="G14" s="218">
        <v>15</v>
      </c>
      <c r="H14" s="72">
        <v>15</v>
      </c>
      <c r="I14" s="80">
        <v>15642.65</v>
      </c>
      <c r="J14" s="72">
        <v>219</v>
      </c>
      <c r="K14" s="219">
        <f t="shared" si="5"/>
        <v>1</v>
      </c>
      <c r="L14" s="218">
        <v>12</v>
      </c>
      <c r="M14" s="72">
        <v>14</v>
      </c>
      <c r="N14" s="80">
        <v>16267.89</v>
      </c>
      <c r="O14" s="72">
        <v>178</v>
      </c>
      <c r="P14" s="219">
        <f t="shared" si="6"/>
        <v>1.1666666666666667</v>
      </c>
    </row>
    <row r="15" spans="1:16" ht="15" customHeight="1" x14ac:dyDescent="0.2">
      <c r="A15" s="250" t="s">
        <v>39</v>
      </c>
      <c r="B15" s="218">
        <f t="shared" si="0"/>
        <v>26</v>
      </c>
      <c r="C15" s="72">
        <f t="shared" si="1"/>
        <v>29</v>
      </c>
      <c r="D15" s="80">
        <f t="shared" si="2"/>
        <v>24986.83</v>
      </c>
      <c r="E15" s="72">
        <f t="shared" si="3"/>
        <v>388</v>
      </c>
      <c r="F15" s="219">
        <f t="shared" si="4"/>
        <v>1.1153846153846154</v>
      </c>
      <c r="G15" s="218">
        <v>18</v>
      </c>
      <c r="H15" s="72">
        <v>20</v>
      </c>
      <c r="I15" s="80">
        <v>16450.150000000001</v>
      </c>
      <c r="J15" s="72">
        <v>271</v>
      </c>
      <c r="K15" s="219">
        <f t="shared" si="5"/>
        <v>1.1111111111111112</v>
      </c>
      <c r="L15" s="218">
        <v>8</v>
      </c>
      <c r="M15" s="72">
        <v>9</v>
      </c>
      <c r="N15" s="80">
        <v>8536.68</v>
      </c>
      <c r="O15" s="72">
        <v>117</v>
      </c>
      <c r="P15" s="219">
        <f t="shared" si="6"/>
        <v>1.125</v>
      </c>
    </row>
    <row r="16" spans="1:16" ht="15" customHeight="1" x14ac:dyDescent="0.2">
      <c r="A16" s="250" t="s">
        <v>40</v>
      </c>
      <c r="B16" s="218">
        <f t="shared" si="0"/>
        <v>17</v>
      </c>
      <c r="C16" s="72">
        <f t="shared" si="1"/>
        <v>18</v>
      </c>
      <c r="D16" s="80">
        <f t="shared" si="2"/>
        <v>16545.310000000001</v>
      </c>
      <c r="E16" s="72">
        <f t="shared" si="3"/>
        <v>228</v>
      </c>
      <c r="F16" s="219">
        <f t="shared" si="4"/>
        <v>1.0588235294117647</v>
      </c>
      <c r="G16" s="218">
        <v>12</v>
      </c>
      <c r="H16" s="72">
        <v>13</v>
      </c>
      <c r="I16" s="80">
        <v>11959.6</v>
      </c>
      <c r="J16" s="72">
        <v>168</v>
      </c>
      <c r="K16" s="219">
        <f t="shared" si="5"/>
        <v>1.0833333333333333</v>
      </c>
      <c r="L16" s="218">
        <v>5</v>
      </c>
      <c r="M16" s="72">
        <v>5</v>
      </c>
      <c r="N16" s="80">
        <v>4585.71</v>
      </c>
      <c r="O16" s="72">
        <v>60</v>
      </c>
      <c r="P16" s="219">
        <f t="shared" si="6"/>
        <v>1</v>
      </c>
    </row>
    <row r="17" spans="1:16" ht="15" customHeight="1" x14ac:dyDescent="0.2">
      <c r="A17" s="250" t="s">
        <v>41</v>
      </c>
      <c r="B17" s="218">
        <f t="shared" si="0"/>
        <v>24</v>
      </c>
      <c r="C17" s="72">
        <f t="shared" si="1"/>
        <v>26</v>
      </c>
      <c r="D17" s="80">
        <f t="shared" si="2"/>
        <v>29903.949999999997</v>
      </c>
      <c r="E17" s="72">
        <f t="shared" si="3"/>
        <v>378</v>
      </c>
      <c r="F17" s="219">
        <f t="shared" si="4"/>
        <v>1.0833333333333333</v>
      </c>
      <c r="G17" s="218">
        <v>16</v>
      </c>
      <c r="H17" s="72">
        <v>17</v>
      </c>
      <c r="I17" s="80">
        <v>18851.98</v>
      </c>
      <c r="J17" s="72">
        <v>249</v>
      </c>
      <c r="K17" s="219">
        <f t="shared" si="5"/>
        <v>1.0625</v>
      </c>
      <c r="L17" s="218">
        <v>8</v>
      </c>
      <c r="M17" s="72">
        <v>9</v>
      </c>
      <c r="N17" s="80">
        <v>11051.97</v>
      </c>
      <c r="O17" s="72">
        <v>129</v>
      </c>
      <c r="P17" s="219">
        <f t="shared" si="6"/>
        <v>1.125</v>
      </c>
    </row>
    <row r="18" spans="1:16" ht="15" customHeight="1" x14ac:dyDescent="0.2">
      <c r="A18" s="250" t="s">
        <v>42</v>
      </c>
      <c r="B18" s="218">
        <f t="shared" si="0"/>
        <v>16</v>
      </c>
      <c r="C18" s="72">
        <f t="shared" si="1"/>
        <v>21</v>
      </c>
      <c r="D18" s="80">
        <f t="shared" si="2"/>
        <v>25160.48</v>
      </c>
      <c r="E18" s="72">
        <f t="shared" si="3"/>
        <v>309</v>
      </c>
      <c r="F18" s="219">
        <f t="shared" si="4"/>
        <v>1.3125</v>
      </c>
      <c r="G18" s="218">
        <v>8</v>
      </c>
      <c r="H18" s="72">
        <v>10</v>
      </c>
      <c r="I18" s="80">
        <v>14141.22</v>
      </c>
      <c r="J18" s="72">
        <v>162</v>
      </c>
      <c r="K18" s="219">
        <f t="shared" si="5"/>
        <v>1.25</v>
      </c>
      <c r="L18" s="218">
        <v>8</v>
      </c>
      <c r="M18" s="72">
        <v>11</v>
      </c>
      <c r="N18" s="80">
        <v>11019.26</v>
      </c>
      <c r="O18" s="72">
        <v>147</v>
      </c>
      <c r="P18" s="219">
        <f t="shared" si="6"/>
        <v>1.375</v>
      </c>
    </row>
    <row r="19" spans="1:16" ht="15" customHeight="1" x14ac:dyDescent="0.2">
      <c r="A19" s="250" t="s">
        <v>43</v>
      </c>
      <c r="B19" s="218">
        <f t="shared" si="0"/>
        <v>10</v>
      </c>
      <c r="C19" s="72">
        <f t="shared" si="1"/>
        <v>10</v>
      </c>
      <c r="D19" s="80">
        <f t="shared" si="2"/>
        <v>10813.16</v>
      </c>
      <c r="E19" s="72">
        <f t="shared" si="3"/>
        <v>141</v>
      </c>
      <c r="F19" s="219">
        <f t="shared" si="4"/>
        <v>1</v>
      </c>
      <c r="G19" s="218">
        <v>6</v>
      </c>
      <c r="H19" s="72">
        <v>6</v>
      </c>
      <c r="I19" s="80">
        <v>6136.96</v>
      </c>
      <c r="J19" s="72">
        <v>73</v>
      </c>
      <c r="K19" s="219">
        <f t="shared" si="5"/>
        <v>1</v>
      </c>
      <c r="L19" s="218">
        <v>4</v>
      </c>
      <c r="M19" s="72">
        <v>4</v>
      </c>
      <c r="N19" s="80">
        <v>4676.2</v>
      </c>
      <c r="O19" s="72">
        <v>68</v>
      </c>
      <c r="P19" s="219">
        <f t="shared" si="6"/>
        <v>1</v>
      </c>
    </row>
    <row r="20" spans="1:16" ht="15" customHeight="1" x14ac:dyDescent="0.2">
      <c r="A20" s="250" t="s">
        <v>44</v>
      </c>
      <c r="B20" s="218">
        <f t="shared" si="0"/>
        <v>42</v>
      </c>
      <c r="C20" s="72">
        <f t="shared" si="1"/>
        <v>47</v>
      </c>
      <c r="D20" s="80">
        <f t="shared" si="2"/>
        <v>42809.479999999996</v>
      </c>
      <c r="E20" s="72">
        <f t="shared" si="3"/>
        <v>600</v>
      </c>
      <c r="F20" s="219">
        <f t="shared" si="4"/>
        <v>1.1190476190476191</v>
      </c>
      <c r="G20" s="218">
        <v>27</v>
      </c>
      <c r="H20" s="72">
        <v>31</v>
      </c>
      <c r="I20" s="80">
        <v>29851.19</v>
      </c>
      <c r="J20" s="72">
        <v>398</v>
      </c>
      <c r="K20" s="219">
        <f t="shared" si="5"/>
        <v>1.1481481481481481</v>
      </c>
      <c r="L20" s="218">
        <v>15</v>
      </c>
      <c r="M20" s="72">
        <v>16</v>
      </c>
      <c r="N20" s="80">
        <v>12958.29</v>
      </c>
      <c r="O20" s="72">
        <v>202</v>
      </c>
      <c r="P20" s="219">
        <f t="shared" si="6"/>
        <v>1.0666666666666667</v>
      </c>
    </row>
    <row r="21" spans="1:16" ht="15" customHeight="1" x14ac:dyDescent="0.2">
      <c r="A21" s="250" t="s">
        <v>45</v>
      </c>
      <c r="B21" s="218">
        <f t="shared" si="0"/>
        <v>22</v>
      </c>
      <c r="C21" s="72">
        <f t="shared" si="1"/>
        <v>23</v>
      </c>
      <c r="D21" s="80">
        <f t="shared" si="2"/>
        <v>16776.830000000002</v>
      </c>
      <c r="E21" s="72">
        <f t="shared" si="3"/>
        <v>215</v>
      </c>
      <c r="F21" s="219">
        <f t="shared" si="4"/>
        <v>1.0454545454545454</v>
      </c>
      <c r="G21" s="218">
        <v>14</v>
      </c>
      <c r="H21" s="72">
        <v>15</v>
      </c>
      <c r="I21" s="80">
        <v>13451.79</v>
      </c>
      <c r="J21" s="72">
        <v>163</v>
      </c>
      <c r="K21" s="219">
        <f t="shared" si="5"/>
        <v>1.0714285714285714</v>
      </c>
      <c r="L21" s="218">
        <v>8</v>
      </c>
      <c r="M21" s="72">
        <v>8</v>
      </c>
      <c r="N21" s="80">
        <v>3325.04</v>
      </c>
      <c r="O21" s="72">
        <v>52</v>
      </c>
      <c r="P21" s="219">
        <f t="shared" si="6"/>
        <v>1</v>
      </c>
    </row>
    <row r="22" spans="1:16" ht="15" customHeight="1" x14ac:dyDescent="0.2">
      <c r="A22" s="250" t="s">
        <v>46</v>
      </c>
      <c r="B22" s="218">
        <f t="shared" si="0"/>
        <v>40</v>
      </c>
      <c r="C22" s="72">
        <f t="shared" si="1"/>
        <v>51</v>
      </c>
      <c r="D22" s="80">
        <f t="shared" si="2"/>
        <v>56774.34</v>
      </c>
      <c r="E22" s="72">
        <f t="shared" si="3"/>
        <v>631</v>
      </c>
      <c r="F22" s="219">
        <f t="shared" si="4"/>
        <v>1.2749999999999999</v>
      </c>
      <c r="G22" s="218">
        <v>18</v>
      </c>
      <c r="H22" s="72">
        <v>22</v>
      </c>
      <c r="I22" s="80">
        <v>25007.94</v>
      </c>
      <c r="J22" s="72">
        <v>250</v>
      </c>
      <c r="K22" s="219">
        <f t="shared" si="5"/>
        <v>1.2222222222222223</v>
      </c>
      <c r="L22" s="218">
        <v>22</v>
      </c>
      <c r="M22" s="72">
        <v>29</v>
      </c>
      <c r="N22" s="80">
        <v>31766.400000000001</v>
      </c>
      <c r="O22" s="72">
        <v>381</v>
      </c>
      <c r="P22" s="219">
        <f t="shared" si="6"/>
        <v>1.3181818181818181</v>
      </c>
    </row>
    <row r="23" spans="1:16" ht="15" customHeight="1" x14ac:dyDescent="0.2">
      <c r="A23" s="250" t="s">
        <v>47</v>
      </c>
      <c r="B23" s="218">
        <f t="shared" si="0"/>
        <v>231</v>
      </c>
      <c r="C23" s="72">
        <f t="shared" si="1"/>
        <v>255</v>
      </c>
      <c r="D23" s="80">
        <f t="shared" si="2"/>
        <v>208477.12</v>
      </c>
      <c r="E23" s="72">
        <f t="shared" si="3"/>
        <v>2784</v>
      </c>
      <c r="F23" s="219">
        <f t="shared" si="4"/>
        <v>1.1038961038961039</v>
      </c>
      <c r="G23" s="218">
        <v>155</v>
      </c>
      <c r="H23" s="72">
        <v>170</v>
      </c>
      <c r="I23" s="80">
        <v>147084.97</v>
      </c>
      <c r="J23" s="72">
        <v>1948</v>
      </c>
      <c r="K23" s="219">
        <f t="shared" si="5"/>
        <v>1.096774193548387</v>
      </c>
      <c r="L23" s="218">
        <v>76</v>
      </c>
      <c r="M23" s="72">
        <v>85</v>
      </c>
      <c r="N23" s="80">
        <v>61392.15</v>
      </c>
      <c r="O23" s="72">
        <v>836</v>
      </c>
      <c r="P23" s="219">
        <f t="shared" si="6"/>
        <v>1.118421052631579</v>
      </c>
    </row>
    <row r="24" spans="1:16" ht="15" customHeight="1" x14ac:dyDescent="0.2">
      <c r="A24" s="250" t="s">
        <v>48</v>
      </c>
      <c r="B24" s="218">
        <f t="shared" si="0"/>
        <v>31</v>
      </c>
      <c r="C24" s="72">
        <f t="shared" si="1"/>
        <v>32</v>
      </c>
      <c r="D24" s="80">
        <f t="shared" si="2"/>
        <v>27056.45</v>
      </c>
      <c r="E24" s="72">
        <f t="shared" si="3"/>
        <v>389</v>
      </c>
      <c r="F24" s="219">
        <f t="shared" si="4"/>
        <v>1.032258064516129</v>
      </c>
      <c r="G24" s="218">
        <v>22</v>
      </c>
      <c r="H24" s="72">
        <v>23</v>
      </c>
      <c r="I24" s="80">
        <v>19620.39</v>
      </c>
      <c r="J24" s="72">
        <v>269</v>
      </c>
      <c r="K24" s="219">
        <f t="shared" si="5"/>
        <v>1.0454545454545454</v>
      </c>
      <c r="L24" s="218">
        <v>9</v>
      </c>
      <c r="M24" s="72">
        <v>9</v>
      </c>
      <c r="N24" s="80">
        <v>7436.06</v>
      </c>
      <c r="O24" s="72">
        <v>120</v>
      </c>
      <c r="P24" s="219">
        <f t="shared" si="6"/>
        <v>1</v>
      </c>
    </row>
    <row r="25" spans="1:16" ht="15" customHeight="1" x14ac:dyDescent="0.2">
      <c r="A25" s="250" t="s">
        <v>49</v>
      </c>
      <c r="B25" s="218">
        <f t="shared" si="0"/>
        <v>62</v>
      </c>
      <c r="C25" s="72">
        <f t="shared" si="1"/>
        <v>68</v>
      </c>
      <c r="D25" s="80">
        <f t="shared" si="2"/>
        <v>66127.710000000006</v>
      </c>
      <c r="E25" s="72">
        <f t="shared" si="3"/>
        <v>900</v>
      </c>
      <c r="F25" s="219">
        <f t="shared" si="4"/>
        <v>1.096774193548387</v>
      </c>
      <c r="G25" s="218">
        <v>42</v>
      </c>
      <c r="H25" s="72">
        <v>45</v>
      </c>
      <c r="I25" s="80">
        <v>47103.8</v>
      </c>
      <c r="J25" s="72">
        <v>643</v>
      </c>
      <c r="K25" s="219">
        <f t="shared" si="5"/>
        <v>1.0714285714285714</v>
      </c>
      <c r="L25" s="218">
        <v>20</v>
      </c>
      <c r="M25" s="72">
        <v>23</v>
      </c>
      <c r="N25" s="80">
        <v>19023.91</v>
      </c>
      <c r="O25" s="72">
        <v>257</v>
      </c>
      <c r="P25" s="219">
        <f t="shared" si="6"/>
        <v>1.1499999999999999</v>
      </c>
    </row>
    <row r="26" spans="1:16" ht="15" customHeight="1" x14ac:dyDescent="0.2">
      <c r="A26" s="250" t="s">
        <v>50</v>
      </c>
      <c r="B26" s="218">
        <f t="shared" si="0"/>
        <v>19</v>
      </c>
      <c r="C26" s="72">
        <f t="shared" si="1"/>
        <v>20</v>
      </c>
      <c r="D26" s="80">
        <f t="shared" si="2"/>
        <v>15299.66</v>
      </c>
      <c r="E26" s="72">
        <f t="shared" si="3"/>
        <v>247</v>
      </c>
      <c r="F26" s="219">
        <f t="shared" si="4"/>
        <v>1.0526315789473684</v>
      </c>
      <c r="G26" s="218">
        <v>14</v>
      </c>
      <c r="H26" s="72">
        <v>15</v>
      </c>
      <c r="I26" s="80">
        <v>12923.99</v>
      </c>
      <c r="J26" s="72">
        <v>199</v>
      </c>
      <c r="K26" s="219">
        <f t="shared" si="5"/>
        <v>1.0714285714285714</v>
      </c>
      <c r="L26" s="218">
        <v>5</v>
      </c>
      <c r="M26" s="72">
        <v>5</v>
      </c>
      <c r="N26" s="80">
        <v>2375.67</v>
      </c>
      <c r="O26" s="72">
        <v>48</v>
      </c>
      <c r="P26" s="219">
        <f t="shared" si="6"/>
        <v>1</v>
      </c>
    </row>
    <row r="27" spans="1:16" ht="15" customHeight="1" x14ac:dyDescent="0.2">
      <c r="A27" s="250" t="s">
        <v>51</v>
      </c>
      <c r="B27" s="218">
        <f t="shared" si="0"/>
        <v>38</v>
      </c>
      <c r="C27" s="72">
        <f t="shared" si="1"/>
        <v>42</v>
      </c>
      <c r="D27" s="80">
        <f t="shared" si="2"/>
        <v>33120.68</v>
      </c>
      <c r="E27" s="72">
        <f t="shared" si="3"/>
        <v>546</v>
      </c>
      <c r="F27" s="219">
        <f t="shared" si="4"/>
        <v>1.1052631578947369</v>
      </c>
      <c r="G27" s="218">
        <v>15</v>
      </c>
      <c r="H27" s="72">
        <v>18</v>
      </c>
      <c r="I27" s="80">
        <v>16190.46</v>
      </c>
      <c r="J27" s="72">
        <v>263</v>
      </c>
      <c r="K27" s="219">
        <f t="shared" si="5"/>
        <v>1.2</v>
      </c>
      <c r="L27" s="218">
        <v>23</v>
      </c>
      <c r="M27" s="72">
        <v>24</v>
      </c>
      <c r="N27" s="80">
        <v>16930.22</v>
      </c>
      <c r="O27" s="72">
        <v>283</v>
      </c>
      <c r="P27" s="219">
        <f t="shared" si="6"/>
        <v>1.0434782608695652</v>
      </c>
    </row>
    <row r="28" spans="1:16" ht="15" customHeight="1" x14ac:dyDescent="0.2">
      <c r="A28" s="250" t="s">
        <v>52</v>
      </c>
      <c r="B28" s="218">
        <f t="shared" si="0"/>
        <v>40</v>
      </c>
      <c r="C28" s="72">
        <f t="shared" si="1"/>
        <v>41</v>
      </c>
      <c r="D28" s="80">
        <f t="shared" si="2"/>
        <v>34683.94</v>
      </c>
      <c r="E28" s="72">
        <f t="shared" si="3"/>
        <v>506</v>
      </c>
      <c r="F28" s="219">
        <f t="shared" si="4"/>
        <v>1.0249999999999999</v>
      </c>
      <c r="G28" s="218">
        <v>29</v>
      </c>
      <c r="H28" s="72">
        <v>29</v>
      </c>
      <c r="I28" s="80">
        <v>26425.599999999999</v>
      </c>
      <c r="J28" s="72">
        <v>347</v>
      </c>
      <c r="K28" s="219">
        <f t="shared" si="5"/>
        <v>1</v>
      </c>
      <c r="L28" s="218">
        <v>11</v>
      </c>
      <c r="M28" s="72">
        <v>12</v>
      </c>
      <c r="N28" s="80">
        <v>8258.34</v>
      </c>
      <c r="O28" s="72">
        <v>159</v>
      </c>
      <c r="P28" s="219">
        <f t="shared" si="6"/>
        <v>1.0909090909090908</v>
      </c>
    </row>
    <row r="29" spans="1:16" ht="15" customHeight="1" x14ac:dyDescent="0.2">
      <c r="A29" s="250" t="s">
        <v>53</v>
      </c>
      <c r="B29" s="218">
        <f t="shared" si="0"/>
        <v>741</v>
      </c>
      <c r="C29" s="72">
        <f t="shared" si="1"/>
        <v>788</v>
      </c>
      <c r="D29" s="80">
        <f t="shared" si="2"/>
        <v>732524.84000000008</v>
      </c>
      <c r="E29" s="72">
        <f t="shared" si="3"/>
        <v>8310</v>
      </c>
      <c r="F29" s="219">
        <f t="shared" si="4"/>
        <v>1.0634278002699056</v>
      </c>
      <c r="G29" s="218">
        <v>392</v>
      </c>
      <c r="H29" s="72">
        <v>420</v>
      </c>
      <c r="I29" s="80">
        <v>399500.46</v>
      </c>
      <c r="J29" s="72">
        <v>4607</v>
      </c>
      <c r="K29" s="219">
        <f t="shared" si="5"/>
        <v>1.0714285714285714</v>
      </c>
      <c r="L29" s="218">
        <v>349</v>
      </c>
      <c r="M29" s="72">
        <v>368</v>
      </c>
      <c r="N29" s="80">
        <v>333024.38</v>
      </c>
      <c r="O29" s="72">
        <v>3703</v>
      </c>
      <c r="P29" s="219">
        <f t="shared" si="6"/>
        <v>1.0544412607449856</v>
      </c>
    </row>
    <row r="30" spans="1:16" ht="15" customHeight="1" x14ac:dyDescent="0.2">
      <c r="A30" s="250" t="s">
        <v>54</v>
      </c>
      <c r="B30" s="218">
        <f t="shared" si="0"/>
        <v>73</v>
      </c>
      <c r="C30" s="72">
        <f t="shared" si="1"/>
        <v>85</v>
      </c>
      <c r="D30" s="80">
        <f t="shared" si="2"/>
        <v>67996.86</v>
      </c>
      <c r="E30" s="72">
        <f t="shared" si="3"/>
        <v>792</v>
      </c>
      <c r="F30" s="219">
        <f t="shared" si="4"/>
        <v>1.1643835616438356</v>
      </c>
      <c r="G30" s="218">
        <v>29</v>
      </c>
      <c r="H30" s="72">
        <v>34</v>
      </c>
      <c r="I30" s="80">
        <v>35267.980000000003</v>
      </c>
      <c r="J30" s="72">
        <v>352</v>
      </c>
      <c r="K30" s="219">
        <f t="shared" si="5"/>
        <v>1.1724137931034482</v>
      </c>
      <c r="L30" s="218">
        <v>44</v>
      </c>
      <c r="M30" s="72">
        <v>51</v>
      </c>
      <c r="N30" s="80">
        <v>32728.880000000001</v>
      </c>
      <c r="O30" s="72">
        <v>440</v>
      </c>
      <c r="P30" s="219">
        <f t="shared" si="6"/>
        <v>1.1590909090909092</v>
      </c>
    </row>
    <row r="31" spans="1:16" ht="15" customHeight="1" x14ac:dyDescent="0.2">
      <c r="A31" s="250" t="s">
        <v>55</v>
      </c>
      <c r="B31" s="218">
        <f t="shared" si="0"/>
        <v>68</v>
      </c>
      <c r="C31" s="72">
        <f t="shared" si="1"/>
        <v>70</v>
      </c>
      <c r="D31" s="80">
        <f t="shared" si="2"/>
        <v>78272.540000000008</v>
      </c>
      <c r="E31" s="72">
        <f t="shared" si="3"/>
        <v>838</v>
      </c>
      <c r="F31" s="219">
        <f t="shared" si="4"/>
        <v>1.0294117647058822</v>
      </c>
      <c r="G31" s="218">
        <v>48</v>
      </c>
      <c r="H31" s="72">
        <v>49</v>
      </c>
      <c r="I31" s="80">
        <v>63217.22</v>
      </c>
      <c r="J31" s="72">
        <v>646</v>
      </c>
      <c r="K31" s="219">
        <f t="shared" si="5"/>
        <v>1.0208333333333333</v>
      </c>
      <c r="L31" s="218">
        <v>20</v>
      </c>
      <c r="M31" s="72">
        <v>21</v>
      </c>
      <c r="N31" s="80">
        <v>15055.32</v>
      </c>
      <c r="O31" s="72">
        <v>192</v>
      </c>
      <c r="P31" s="219">
        <f t="shared" si="6"/>
        <v>1.05</v>
      </c>
    </row>
    <row r="32" spans="1:16" ht="15" customHeight="1" x14ac:dyDescent="0.2">
      <c r="A32" s="250" t="s">
        <v>56</v>
      </c>
      <c r="B32" s="218">
        <f t="shared" si="0"/>
        <v>21</v>
      </c>
      <c r="C32" s="72">
        <f t="shared" si="1"/>
        <v>21</v>
      </c>
      <c r="D32" s="80">
        <f t="shared" si="2"/>
        <v>14446.64</v>
      </c>
      <c r="E32" s="72">
        <f t="shared" si="3"/>
        <v>220</v>
      </c>
      <c r="F32" s="219">
        <f t="shared" si="4"/>
        <v>1</v>
      </c>
      <c r="G32" s="218">
        <v>11</v>
      </c>
      <c r="H32" s="72">
        <v>11</v>
      </c>
      <c r="I32" s="80">
        <v>7145.85</v>
      </c>
      <c r="J32" s="72">
        <v>103</v>
      </c>
      <c r="K32" s="219">
        <f t="shared" si="5"/>
        <v>1</v>
      </c>
      <c r="L32" s="218">
        <v>10</v>
      </c>
      <c r="M32" s="72">
        <v>10</v>
      </c>
      <c r="N32" s="80">
        <v>7300.79</v>
      </c>
      <c r="O32" s="72">
        <v>117</v>
      </c>
      <c r="P32" s="219">
        <f t="shared" si="6"/>
        <v>1</v>
      </c>
    </row>
    <row r="33" spans="1:16" ht="15" customHeight="1" x14ac:dyDescent="0.2">
      <c r="A33" s="250" t="s">
        <v>57</v>
      </c>
      <c r="B33" s="218">
        <f t="shared" si="0"/>
        <v>14</v>
      </c>
      <c r="C33" s="72">
        <f t="shared" si="1"/>
        <v>14</v>
      </c>
      <c r="D33" s="80">
        <f t="shared" si="2"/>
        <v>15004.240000000002</v>
      </c>
      <c r="E33" s="72">
        <f t="shared" si="3"/>
        <v>195</v>
      </c>
      <c r="F33" s="219">
        <f t="shared" si="4"/>
        <v>1</v>
      </c>
      <c r="G33" s="218">
        <v>10</v>
      </c>
      <c r="H33" s="72">
        <v>10</v>
      </c>
      <c r="I33" s="80">
        <v>11810.94</v>
      </c>
      <c r="J33" s="72">
        <v>152</v>
      </c>
      <c r="K33" s="219">
        <f t="shared" si="5"/>
        <v>1</v>
      </c>
      <c r="L33" s="218">
        <v>4</v>
      </c>
      <c r="M33" s="72">
        <v>4</v>
      </c>
      <c r="N33" s="80">
        <v>3193.3</v>
      </c>
      <c r="O33" s="72">
        <v>43</v>
      </c>
      <c r="P33" s="219">
        <f t="shared" si="6"/>
        <v>1</v>
      </c>
    </row>
    <row r="34" spans="1:16" ht="15" customHeight="1" x14ac:dyDescent="0.2">
      <c r="A34" s="250" t="s">
        <v>58</v>
      </c>
      <c r="B34" s="218">
        <f t="shared" si="0"/>
        <v>17</v>
      </c>
      <c r="C34" s="72">
        <f t="shared" si="1"/>
        <v>19</v>
      </c>
      <c r="D34" s="80">
        <f t="shared" si="2"/>
        <v>19364.620000000003</v>
      </c>
      <c r="E34" s="72">
        <f t="shared" si="3"/>
        <v>279</v>
      </c>
      <c r="F34" s="219">
        <f t="shared" si="4"/>
        <v>1.1176470588235294</v>
      </c>
      <c r="G34" s="218">
        <v>16</v>
      </c>
      <c r="H34" s="72">
        <v>18</v>
      </c>
      <c r="I34" s="80">
        <v>18524.490000000002</v>
      </c>
      <c r="J34" s="72">
        <v>273</v>
      </c>
      <c r="K34" s="219">
        <f t="shared" si="5"/>
        <v>1.125</v>
      </c>
      <c r="L34" s="218">
        <v>1</v>
      </c>
      <c r="M34" s="72">
        <v>1</v>
      </c>
      <c r="N34" s="80">
        <v>840.13</v>
      </c>
      <c r="O34" s="72">
        <v>6</v>
      </c>
      <c r="P34" s="219">
        <f t="shared" si="6"/>
        <v>1</v>
      </c>
    </row>
    <row r="35" spans="1:16" ht="15" customHeight="1" x14ac:dyDescent="0.2">
      <c r="A35" s="250" t="s">
        <v>59</v>
      </c>
      <c r="B35" s="218">
        <f t="shared" si="0"/>
        <v>52</v>
      </c>
      <c r="C35" s="72">
        <f t="shared" si="1"/>
        <v>55</v>
      </c>
      <c r="D35" s="80">
        <f t="shared" si="2"/>
        <v>52723.06</v>
      </c>
      <c r="E35" s="72">
        <f t="shared" si="3"/>
        <v>798</v>
      </c>
      <c r="F35" s="219">
        <f t="shared" si="4"/>
        <v>1.0576923076923077</v>
      </c>
      <c r="G35" s="218">
        <v>33</v>
      </c>
      <c r="H35" s="72">
        <v>34</v>
      </c>
      <c r="I35" s="80">
        <v>30022.97</v>
      </c>
      <c r="J35" s="72">
        <v>388</v>
      </c>
      <c r="K35" s="219">
        <f t="shared" si="5"/>
        <v>1.0303030303030303</v>
      </c>
      <c r="L35" s="218">
        <v>19</v>
      </c>
      <c r="M35" s="72">
        <v>21</v>
      </c>
      <c r="N35" s="80">
        <v>22700.09</v>
      </c>
      <c r="O35" s="72">
        <v>410</v>
      </c>
      <c r="P35" s="219">
        <f t="shared" si="6"/>
        <v>1.1052631578947369</v>
      </c>
    </row>
    <row r="36" spans="1:16" ht="15" customHeight="1" x14ac:dyDescent="0.2">
      <c r="A36" s="250" t="s">
        <v>60</v>
      </c>
      <c r="B36" s="218">
        <f t="shared" si="0"/>
        <v>20</v>
      </c>
      <c r="C36" s="72">
        <f t="shared" si="1"/>
        <v>22</v>
      </c>
      <c r="D36" s="80">
        <f t="shared" si="2"/>
        <v>15523.56</v>
      </c>
      <c r="E36" s="72">
        <f t="shared" si="3"/>
        <v>229</v>
      </c>
      <c r="F36" s="219">
        <f>C36/B36</f>
        <v>1.1000000000000001</v>
      </c>
      <c r="G36" s="218">
        <v>12</v>
      </c>
      <c r="H36" s="72">
        <v>14</v>
      </c>
      <c r="I36" s="80">
        <v>10414.129999999999</v>
      </c>
      <c r="J36" s="72">
        <v>163</v>
      </c>
      <c r="K36" s="219">
        <f>H36/G36</f>
        <v>1.1666666666666667</v>
      </c>
      <c r="L36" s="218">
        <v>8</v>
      </c>
      <c r="M36" s="72">
        <v>8</v>
      </c>
      <c r="N36" s="80">
        <v>5109.43</v>
      </c>
      <c r="O36" s="72">
        <v>66</v>
      </c>
      <c r="P36" s="219">
        <f>M36/L36</f>
        <v>1</v>
      </c>
    </row>
    <row r="37" spans="1:16" ht="20.100000000000001" customHeight="1" x14ac:dyDescent="0.2">
      <c r="A37" s="251" t="s">
        <v>5</v>
      </c>
      <c r="B37" s="220">
        <f>SUM(B9:B36)</f>
        <v>1955</v>
      </c>
      <c r="C37" s="120">
        <f>SUM(C9:C36)</f>
        <v>2118</v>
      </c>
      <c r="D37" s="152">
        <f>SUM(D9:D36)</f>
        <v>1943977.4100000004</v>
      </c>
      <c r="E37" s="120">
        <f>SUM(E9:E36)</f>
        <v>24275</v>
      </c>
      <c r="F37" s="221">
        <f t="shared" si="4"/>
        <v>1.083375959079284</v>
      </c>
      <c r="G37" s="220">
        <f>SUM(G9:G36)</f>
        <v>1139</v>
      </c>
      <c r="H37" s="120">
        <f>SUM(H9:H36)</f>
        <v>1237</v>
      </c>
      <c r="I37" s="152">
        <f>SUM(I9:I36)</f>
        <v>1188902.0299999998</v>
      </c>
      <c r="J37" s="120">
        <f>SUM(J9:J36)</f>
        <v>14806</v>
      </c>
      <c r="K37" s="221">
        <f t="shared" ref="K37" si="7">H37/G37</f>
        <v>1.0860403863037753</v>
      </c>
      <c r="L37" s="220">
        <f>SUM(L9:L36)</f>
        <v>816</v>
      </c>
      <c r="M37" s="120">
        <f>SUM(M9:M36)</f>
        <v>881</v>
      </c>
      <c r="N37" s="152">
        <f>SUM(N9:N36)</f>
        <v>755075.38</v>
      </c>
      <c r="O37" s="120">
        <f>SUM(O9:O36)</f>
        <v>9469</v>
      </c>
      <c r="P37" s="221">
        <f t="shared" ref="P37" si="8">M37/L37</f>
        <v>1.079656862745098</v>
      </c>
    </row>
    <row r="38" spans="1:16" ht="9.9499999999999993" customHeight="1" x14ac:dyDescent="0.2"/>
    <row r="39" spans="1:16" ht="54.95" customHeight="1" x14ac:dyDescent="0.2">
      <c r="A39" s="404" t="s">
        <v>375</v>
      </c>
      <c r="B39" s="404"/>
      <c r="C39" s="404"/>
      <c r="D39" s="404"/>
      <c r="E39" s="404"/>
      <c r="F39" s="404"/>
      <c r="G39" s="404"/>
      <c r="H39" s="404"/>
      <c r="I39" s="404"/>
      <c r="J39" s="404"/>
      <c r="K39" s="404"/>
      <c r="L39" s="404"/>
      <c r="M39" s="404"/>
      <c r="N39" s="404"/>
      <c r="O39" s="404"/>
      <c r="P39" s="404"/>
    </row>
  </sheetData>
  <mergeCells count="7">
    <mergeCell ref="L6:P6"/>
    <mergeCell ref="A39:P39"/>
    <mergeCell ref="A4:K4"/>
    <mergeCell ref="A3:F3"/>
    <mergeCell ref="A6:A7"/>
    <mergeCell ref="B6:F6"/>
    <mergeCell ref="G6:K6"/>
  </mergeCells>
  <phoneticPr fontId="0" type="noConversion"/>
  <hyperlinks>
    <hyperlink ref="A1" location="Съдържание!Print_Area" display="към съдържанието" xr:uid="{00000000-0004-0000-2700-000000000000}"/>
  </hyperlinks>
  <printOptions horizontalCentered="1"/>
  <pageMargins left="0.39370078740157483" right="0.39370078740157483" top="0.59055118110236227" bottom="0.39370078740157483" header="0.51181102362204722" footer="0.51181102362204722"/>
  <pageSetup paperSize="9" scale="6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0">
    <pageSetUpPr fitToPage="1"/>
  </sheetPr>
  <dimension ref="A1:P58"/>
  <sheetViews>
    <sheetView zoomScale="80" zoomScaleNormal="80" zoomScaleSheetLayoutView="82" workbookViewId="0">
      <selection activeCell="S28" sqref="S28"/>
    </sheetView>
  </sheetViews>
  <sheetFormatPr defaultRowHeight="12.75" x14ac:dyDescent="0.2"/>
  <cols>
    <col min="1" max="1" width="18.7109375" style="12" customWidth="1"/>
    <col min="2" max="2" width="10.7109375" style="12" customWidth="1"/>
    <col min="3" max="3" width="12.7109375" style="12" customWidth="1"/>
    <col min="4" max="4" width="18.7109375" style="12" customWidth="1"/>
    <col min="5" max="5" width="12.7109375" style="12" customWidth="1"/>
    <col min="6" max="6" width="10.7109375" style="12" customWidth="1"/>
    <col min="7" max="7" width="10.7109375" customWidth="1"/>
    <col min="8" max="8" width="12.7109375" customWidth="1"/>
    <col min="9" max="9" width="18.7109375" customWidth="1"/>
    <col min="10" max="10" width="12.7109375" customWidth="1"/>
    <col min="11" max="12" width="10.7109375" customWidth="1"/>
    <col min="13" max="13" width="12.7109375" customWidth="1"/>
    <col min="14" max="14" width="18.7109375" customWidth="1"/>
    <col min="15" max="15" width="12.7109375" customWidth="1"/>
    <col min="16" max="16" width="10.7109375" customWidth="1"/>
  </cols>
  <sheetData>
    <row r="1" spans="1:16" s="5" customFormat="1" ht="15" customHeight="1" x14ac:dyDescent="0.2">
      <c r="A1" s="159" t="s">
        <v>64</v>
      </c>
      <c r="B1" s="74"/>
      <c r="C1" s="74"/>
      <c r="D1" s="90"/>
      <c r="E1" s="90"/>
      <c r="F1" s="90"/>
      <c r="H1" s="82"/>
      <c r="I1" s="82"/>
      <c r="J1" s="82"/>
      <c r="K1" s="82"/>
      <c r="L1" s="82"/>
      <c r="M1" s="82"/>
    </row>
    <row r="2" spans="1:16" s="5" customFormat="1" ht="15" customHeight="1" x14ac:dyDescent="0.2">
      <c r="A2" s="159"/>
      <c r="B2" s="260"/>
      <c r="C2" s="260"/>
      <c r="D2" s="90"/>
      <c r="E2" s="90"/>
      <c r="F2" s="90"/>
      <c r="H2" s="82"/>
      <c r="I2" s="82"/>
      <c r="J2" s="82"/>
      <c r="K2" s="82"/>
      <c r="L2" s="82"/>
      <c r="M2" s="82"/>
    </row>
    <row r="3" spans="1:16" s="5" customFormat="1" ht="15" customHeight="1" x14ac:dyDescent="0.2">
      <c r="A3" s="371" t="s">
        <v>291</v>
      </c>
      <c r="B3" s="371"/>
      <c r="C3" s="371"/>
      <c r="D3" s="371"/>
      <c r="E3" s="371"/>
      <c r="F3" s="371"/>
      <c r="G3" s="269"/>
      <c r="H3" s="269"/>
      <c r="I3" s="82"/>
      <c r="J3" s="82"/>
      <c r="K3" s="82"/>
      <c r="L3" s="82"/>
      <c r="M3" s="82"/>
    </row>
    <row r="4" spans="1:16" ht="30" customHeight="1" x14ac:dyDescent="0.25">
      <c r="A4" s="380" t="s">
        <v>377</v>
      </c>
      <c r="B4" s="380"/>
      <c r="C4" s="380"/>
      <c r="D4" s="380"/>
      <c r="E4" s="380"/>
      <c r="F4" s="380"/>
      <c r="G4" s="380"/>
      <c r="H4" s="380"/>
      <c r="I4" s="380"/>
      <c r="J4" s="380"/>
      <c r="K4" s="380"/>
      <c r="L4" s="320"/>
      <c r="M4" s="320"/>
      <c r="N4" s="320"/>
      <c r="O4" s="320"/>
      <c r="P4" s="320"/>
    </row>
    <row r="5" spans="1:16" ht="15" customHeight="1" x14ac:dyDescent="0.2">
      <c r="A5" s="113"/>
      <c r="B5" s="113"/>
      <c r="C5" s="113"/>
      <c r="D5" s="113"/>
      <c r="E5" s="113"/>
      <c r="F5" s="113"/>
    </row>
    <row r="6" spans="1:16" ht="15" customHeight="1" x14ac:dyDescent="0.2">
      <c r="A6" s="390" t="s">
        <v>288</v>
      </c>
      <c r="B6" s="367" t="s">
        <v>5</v>
      </c>
      <c r="C6" s="368"/>
      <c r="D6" s="368"/>
      <c r="E6" s="368"/>
      <c r="F6" s="369"/>
      <c r="G6" s="367" t="s">
        <v>273</v>
      </c>
      <c r="H6" s="368"/>
      <c r="I6" s="368"/>
      <c r="J6" s="368"/>
      <c r="K6" s="369"/>
      <c r="L6" s="367" t="s">
        <v>274</v>
      </c>
      <c r="M6" s="368"/>
      <c r="N6" s="368"/>
      <c r="O6" s="368"/>
      <c r="P6" s="369"/>
    </row>
    <row r="7" spans="1:16" ht="60" customHeight="1" x14ac:dyDescent="0.2">
      <c r="A7" s="391"/>
      <c r="B7" s="141" t="s">
        <v>233</v>
      </c>
      <c r="C7" s="141" t="s">
        <v>229</v>
      </c>
      <c r="D7" s="140" t="s">
        <v>216</v>
      </c>
      <c r="E7" s="142" t="s">
        <v>66</v>
      </c>
      <c r="F7" s="142" t="s">
        <v>135</v>
      </c>
      <c r="G7" s="252" t="s">
        <v>234</v>
      </c>
      <c r="H7" s="141" t="s">
        <v>227</v>
      </c>
      <c r="I7" s="140" t="s">
        <v>213</v>
      </c>
      <c r="J7" s="142" t="s">
        <v>66</v>
      </c>
      <c r="K7" s="253" t="s">
        <v>135</v>
      </c>
      <c r="L7" s="252" t="s">
        <v>234</v>
      </c>
      <c r="M7" s="141" t="s">
        <v>227</v>
      </c>
      <c r="N7" s="140" t="s">
        <v>213</v>
      </c>
      <c r="O7" s="142" t="s">
        <v>66</v>
      </c>
      <c r="P7" s="253" t="s">
        <v>135</v>
      </c>
    </row>
    <row r="8" spans="1:16" ht="20.100000000000001" customHeight="1" x14ac:dyDescent="0.2">
      <c r="A8" s="249">
        <v>1</v>
      </c>
      <c r="B8" s="122">
        <v>2</v>
      </c>
      <c r="C8" s="122">
        <v>3</v>
      </c>
      <c r="D8" s="122">
        <v>4</v>
      </c>
      <c r="E8" s="216">
        <v>5</v>
      </c>
      <c r="F8" s="216" t="s">
        <v>193</v>
      </c>
      <c r="G8" s="254">
        <v>7</v>
      </c>
      <c r="H8" s="122">
        <v>8</v>
      </c>
      <c r="I8" s="122">
        <v>9</v>
      </c>
      <c r="J8" s="216">
        <v>10</v>
      </c>
      <c r="K8" s="255" t="s">
        <v>275</v>
      </c>
      <c r="L8" s="254">
        <v>12</v>
      </c>
      <c r="M8" s="122">
        <v>13</v>
      </c>
      <c r="N8" s="122">
        <v>14</v>
      </c>
      <c r="O8" s="216">
        <v>15</v>
      </c>
      <c r="P8" s="255" t="s">
        <v>277</v>
      </c>
    </row>
    <row r="9" spans="1:16" ht="15" customHeight="1" x14ac:dyDescent="0.2">
      <c r="A9" s="250" t="s">
        <v>33</v>
      </c>
      <c r="B9" s="72">
        <f t="shared" ref="B9:B36" si="0">G9+L9</f>
        <v>39</v>
      </c>
      <c r="C9" s="72">
        <f t="shared" ref="C9:C36" si="1">H9+M9</f>
        <v>122</v>
      </c>
      <c r="D9" s="80">
        <f t="shared" ref="D9:D36" si="2">I9+N9</f>
        <v>120041.14</v>
      </c>
      <c r="E9" s="72">
        <f t="shared" ref="E9:E36" si="3">J9+O9</f>
        <v>1925</v>
      </c>
      <c r="F9" s="93">
        <f>C9/B9</f>
        <v>3.1282051282051282</v>
      </c>
      <c r="G9" s="218">
        <v>25</v>
      </c>
      <c r="H9" s="72">
        <v>81</v>
      </c>
      <c r="I9" s="80">
        <v>79802.78</v>
      </c>
      <c r="J9" s="72">
        <v>1321</v>
      </c>
      <c r="K9" s="219">
        <f>H9/G9</f>
        <v>3.24</v>
      </c>
      <c r="L9" s="218">
        <v>14</v>
      </c>
      <c r="M9" s="72">
        <v>41</v>
      </c>
      <c r="N9" s="80">
        <v>40238.36</v>
      </c>
      <c r="O9" s="72">
        <v>604</v>
      </c>
      <c r="P9" s="219">
        <f>M9/L9</f>
        <v>2.9285714285714284</v>
      </c>
    </row>
    <row r="10" spans="1:16" ht="15" customHeight="1" x14ac:dyDescent="0.2">
      <c r="A10" s="250" t="s">
        <v>34</v>
      </c>
      <c r="B10" s="72">
        <f t="shared" si="0"/>
        <v>74</v>
      </c>
      <c r="C10" s="72">
        <f t="shared" si="1"/>
        <v>184</v>
      </c>
      <c r="D10" s="80">
        <f t="shared" si="2"/>
        <v>244391.52</v>
      </c>
      <c r="E10" s="72">
        <f t="shared" si="3"/>
        <v>2933</v>
      </c>
      <c r="F10" s="93">
        <f t="shared" ref="F10:F37" si="4">C10/B10</f>
        <v>2.4864864864864864</v>
      </c>
      <c r="G10" s="218">
        <v>42</v>
      </c>
      <c r="H10" s="72">
        <v>108</v>
      </c>
      <c r="I10" s="80">
        <v>135389.12</v>
      </c>
      <c r="J10" s="72">
        <v>1688</v>
      </c>
      <c r="K10" s="219">
        <f t="shared" ref="K10:K37" si="5">H10/G10</f>
        <v>2.5714285714285716</v>
      </c>
      <c r="L10" s="218">
        <v>32</v>
      </c>
      <c r="M10" s="72">
        <v>76</v>
      </c>
      <c r="N10" s="80">
        <v>109002.4</v>
      </c>
      <c r="O10" s="72">
        <v>1245</v>
      </c>
      <c r="P10" s="219">
        <f t="shared" ref="P10:P37" si="6">M10/L10</f>
        <v>2.375</v>
      </c>
    </row>
    <row r="11" spans="1:16" ht="15" customHeight="1" x14ac:dyDescent="0.2">
      <c r="A11" s="250" t="s">
        <v>35</v>
      </c>
      <c r="B11" s="72">
        <f t="shared" si="0"/>
        <v>117</v>
      </c>
      <c r="C11" s="72">
        <f t="shared" si="1"/>
        <v>310</v>
      </c>
      <c r="D11" s="80">
        <f t="shared" si="2"/>
        <v>399914.56</v>
      </c>
      <c r="E11" s="72">
        <f t="shared" si="3"/>
        <v>4982</v>
      </c>
      <c r="F11" s="93">
        <f t="shared" si="4"/>
        <v>2.6495726495726495</v>
      </c>
      <c r="G11" s="218">
        <v>72</v>
      </c>
      <c r="H11" s="72">
        <v>202</v>
      </c>
      <c r="I11" s="80">
        <v>251305.38</v>
      </c>
      <c r="J11" s="72">
        <v>3231</v>
      </c>
      <c r="K11" s="219">
        <f t="shared" si="5"/>
        <v>2.8055555555555554</v>
      </c>
      <c r="L11" s="218">
        <v>45</v>
      </c>
      <c r="M11" s="72">
        <v>108</v>
      </c>
      <c r="N11" s="80">
        <v>148609.18</v>
      </c>
      <c r="O11" s="72">
        <v>1751</v>
      </c>
      <c r="P11" s="219">
        <f t="shared" si="6"/>
        <v>2.4</v>
      </c>
    </row>
    <row r="12" spans="1:16" ht="15" customHeight="1" x14ac:dyDescent="0.2">
      <c r="A12" s="250" t="s">
        <v>36</v>
      </c>
      <c r="B12" s="72">
        <f t="shared" si="0"/>
        <v>47</v>
      </c>
      <c r="C12" s="72">
        <f t="shared" si="1"/>
        <v>118</v>
      </c>
      <c r="D12" s="80">
        <f t="shared" si="2"/>
        <v>148610.70000000001</v>
      </c>
      <c r="E12" s="72">
        <f t="shared" si="3"/>
        <v>1978</v>
      </c>
      <c r="F12" s="93">
        <f t="shared" si="4"/>
        <v>2.5106382978723403</v>
      </c>
      <c r="G12" s="218">
        <v>30</v>
      </c>
      <c r="H12" s="72">
        <v>72</v>
      </c>
      <c r="I12" s="80">
        <v>89467.09</v>
      </c>
      <c r="J12" s="72">
        <v>1207</v>
      </c>
      <c r="K12" s="219">
        <f t="shared" si="5"/>
        <v>2.4</v>
      </c>
      <c r="L12" s="218">
        <v>17</v>
      </c>
      <c r="M12" s="72">
        <v>46</v>
      </c>
      <c r="N12" s="80">
        <v>59143.61</v>
      </c>
      <c r="O12" s="72">
        <v>771</v>
      </c>
      <c r="P12" s="219">
        <f t="shared" si="6"/>
        <v>2.7058823529411766</v>
      </c>
    </row>
    <row r="13" spans="1:16" ht="15" customHeight="1" x14ac:dyDescent="0.2">
      <c r="A13" s="250" t="s">
        <v>37</v>
      </c>
      <c r="B13" s="72">
        <f t="shared" si="0"/>
        <v>6</v>
      </c>
      <c r="C13" s="72">
        <f t="shared" si="1"/>
        <v>14</v>
      </c>
      <c r="D13" s="80">
        <f t="shared" si="2"/>
        <v>13157.76</v>
      </c>
      <c r="E13" s="72">
        <f t="shared" si="3"/>
        <v>228</v>
      </c>
      <c r="F13" s="93">
        <f t="shared" si="4"/>
        <v>2.3333333333333335</v>
      </c>
      <c r="G13" s="218">
        <v>3</v>
      </c>
      <c r="H13" s="72">
        <v>10</v>
      </c>
      <c r="I13" s="80">
        <v>10057.870000000001</v>
      </c>
      <c r="J13" s="72">
        <v>178</v>
      </c>
      <c r="K13" s="219">
        <f t="shared" si="5"/>
        <v>3.3333333333333335</v>
      </c>
      <c r="L13" s="218">
        <v>3</v>
      </c>
      <c r="M13" s="72">
        <v>4</v>
      </c>
      <c r="N13" s="80">
        <v>3099.89</v>
      </c>
      <c r="O13" s="72">
        <v>50</v>
      </c>
      <c r="P13" s="219">
        <f t="shared" si="6"/>
        <v>1.3333333333333333</v>
      </c>
    </row>
    <row r="14" spans="1:16" ht="15" customHeight="1" x14ac:dyDescent="0.2">
      <c r="A14" s="250" t="s">
        <v>38</v>
      </c>
      <c r="B14" s="72">
        <f t="shared" si="0"/>
        <v>21</v>
      </c>
      <c r="C14" s="72">
        <f t="shared" si="1"/>
        <v>56</v>
      </c>
      <c r="D14" s="80">
        <f t="shared" si="2"/>
        <v>70846.92</v>
      </c>
      <c r="E14" s="72">
        <f t="shared" si="3"/>
        <v>933</v>
      </c>
      <c r="F14" s="93">
        <f t="shared" si="4"/>
        <v>2.6666666666666665</v>
      </c>
      <c r="G14" s="218">
        <v>14</v>
      </c>
      <c r="H14" s="72">
        <v>35</v>
      </c>
      <c r="I14" s="80">
        <v>43909.32</v>
      </c>
      <c r="J14" s="72">
        <v>560</v>
      </c>
      <c r="K14" s="219">
        <f t="shared" si="5"/>
        <v>2.5</v>
      </c>
      <c r="L14" s="218">
        <v>7</v>
      </c>
      <c r="M14" s="72">
        <v>21</v>
      </c>
      <c r="N14" s="80">
        <v>26937.599999999999</v>
      </c>
      <c r="O14" s="72">
        <v>373</v>
      </c>
      <c r="P14" s="219">
        <f t="shared" si="6"/>
        <v>3</v>
      </c>
    </row>
    <row r="15" spans="1:16" ht="15" customHeight="1" x14ac:dyDescent="0.2">
      <c r="A15" s="250" t="s">
        <v>39</v>
      </c>
      <c r="B15" s="72">
        <f t="shared" si="0"/>
        <v>29</v>
      </c>
      <c r="C15" s="72">
        <f t="shared" si="1"/>
        <v>75</v>
      </c>
      <c r="D15" s="80">
        <f t="shared" si="2"/>
        <v>72112.790000000008</v>
      </c>
      <c r="E15" s="72">
        <f t="shared" si="3"/>
        <v>1185</v>
      </c>
      <c r="F15" s="93">
        <f t="shared" si="4"/>
        <v>2.5862068965517242</v>
      </c>
      <c r="G15" s="218">
        <v>18</v>
      </c>
      <c r="H15" s="72">
        <v>45</v>
      </c>
      <c r="I15" s="80">
        <v>47070.87</v>
      </c>
      <c r="J15" s="72">
        <v>685</v>
      </c>
      <c r="K15" s="219">
        <f t="shared" si="5"/>
        <v>2.5</v>
      </c>
      <c r="L15" s="218">
        <v>11</v>
      </c>
      <c r="M15" s="72">
        <v>30</v>
      </c>
      <c r="N15" s="80">
        <v>25041.919999999998</v>
      </c>
      <c r="O15" s="72">
        <v>500</v>
      </c>
      <c r="P15" s="219">
        <f t="shared" si="6"/>
        <v>2.7272727272727271</v>
      </c>
    </row>
    <row r="16" spans="1:16" ht="15" customHeight="1" x14ac:dyDescent="0.2">
      <c r="A16" s="250" t="s">
        <v>40</v>
      </c>
      <c r="B16" s="72">
        <f t="shared" si="0"/>
        <v>21</v>
      </c>
      <c r="C16" s="72">
        <f t="shared" si="1"/>
        <v>49</v>
      </c>
      <c r="D16" s="80">
        <f t="shared" si="2"/>
        <v>59465.81</v>
      </c>
      <c r="E16" s="72">
        <f t="shared" si="3"/>
        <v>824</v>
      </c>
      <c r="F16" s="93">
        <f t="shared" si="4"/>
        <v>2.3333333333333335</v>
      </c>
      <c r="G16" s="218">
        <v>15</v>
      </c>
      <c r="H16" s="72">
        <v>41</v>
      </c>
      <c r="I16" s="80">
        <v>51135.79</v>
      </c>
      <c r="J16" s="72">
        <v>702</v>
      </c>
      <c r="K16" s="219">
        <f t="shared" si="5"/>
        <v>2.7333333333333334</v>
      </c>
      <c r="L16" s="218">
        <v>6</v>
      </c>
      <c r="M16" s="72">
        <v>8</v>
      </c>
      <c r="N16" s="80">
        <v>8330.02</v>
      </c>
      <c r="O16" s="72">
        <v>122</v>
      </c>
      <c r="P16" s="219">
        <f t="shared" si="6"/>
        <v>1.3333333333333333</v>
      </c>
    </row>
    <row r="17" spans="1:16" ht="15" customHeight="1" x14ac:dyDescent="0.2">
      <c r="A17" s="250" t="s">
        <v>41</v>
      </c>
      <c r="B17" s="72">
        <f t="shared" si="0"/>
        <v>25</v>
      </c>
      <c r="C17" s="72">
        <f t="shared" si="1"/>
        <v>81</v>
      </c>
      <c r="D17" s="80">
        <f t="shared" si="2"/>
        <v>112118.26</v>
      </c>
      <c r="E17" s="72">
        <f t="shared" si="3"/>
        <v>1300</v>
      </c>
      <c r="F17" s="93">
        <f t="shared" si="4"/>
        <v>3.24</v>
      </c>
      <c r="G17" s="218">
        <v>16</v>
      </c>
      <c r="H17" s="72">
        <v>55</v>
      </c>
      <c r="I17" s="80">
        <v>71225.84</v>
      </c>
      <c r="J17" s="72">
        <v>876</v>
      </c>
      <c r="K17" s="219">
        <f t="shared" si="5"/>
        <v>3.4375</v>
      </c>
      <c r="L17" s="218">
        <v>9</v>
      </c>
      <c r="M17" s="72">
        <v>26</v>
      </c>
      <c r="N17" s="80">
        <v>40892.42</v>
      </c>
      <c r="O17" s="72">
        <v>424</v>
      </c>
      <c r="P17" s="219">
        <f t="shared" si="6"/>
        <v>2.8888888888888888</v>
      </c>
    </row>
    <row r="18" spans="1:16" ht="15" customHeight="1" x14ac:dyDescent="0.2">
      <c r="A18" s="250" t="s">
        <v>42</v>
      </c>
      <c r="B18" s="72">
        <f t="shared" si="0"/>
        <v>25</v>
      </c>
      <c r="C18" s="72">
        <f t="shared" si="1"/>
        <v>57</v>
      </c>
      <c r="D18" s="80">
        <f t="shared" si="2"/>
        <v>73175.149999999994</v>
      </c>
      <c r="E18" s="72">
        <f t="shared" si="3"/>
        <v>862</v>
      </c>
      <c r="F18" s="93">
        <f t="shared" si="4"/>
        <v>2.2799999999999998</v>
      </c>
      <c r="G18" s="218">
        <v>15</v>
      </c>
      <c r="H18" s="72">
        <v>34</v>
      </c>
      <c r="I18" s="80">
        <v>50557.57</v>
      </c>
      <c r="J18" s="72">
        <v>541</v>
      </c>
      <c r="K18" s="219">
        <f t="shared" si="5"/>
        <v>2.2666666666666666</v>
      </c>
      <c r="L18" s="218">
        <v>10</v>
      </c>
      <c r="M18" s="72">
        <v>23</v>
      </c>
      <c r="N18" s="80">
        <v>22617.58</v>
      </c>
      <c r="O18" s="72">
        <v>321</v>
      </c>
      <c r="P18" s="219">
        <f t="shared" si="6"/>
        <v>2.2999999999999998</v>
      </c>
    </row>
    <row r="19" spans="1:16" ht="15" customHeight="1" x14ac:dyDescent="0.2">
      <c r="A19" s="250" t="s">
        <v>43</v>
      </c>
      <c r="B19" s="72">
        <f t="shared" si="0"/>
        <v>14</v>
      </c>
      <c r="C19" s="72">
        <f t="shared" si="1"/>
        <v>46</v>
      </c>
      <c r="D19" s="80">
        <f t="shared" si="2"/>
        <v>68398.41</v>
      </c>
      <c r="E19" s="72">
        <f t="shared" si="3"/>
        <v>808</v>
      </c>
      <c r="F19" s="93">
        <f t="shared" si="4"/>
        <v>3.2857142857142856</v>
      </c>
      <c r="G19" s="218">
        <v>10</v>
      </c>
      <c r="H19" s="72">
        <v>35</v>
      </c>
      <c r="I19" s="80">
        <v>59356.38</v>
      </c>
      <c r="J19" s="72">
        <v>633</v>
      </c>
      <c r="K19" s="219">
        <f t="shared" si="5"/>
        <v>3.5</v>
      </c>
      <c r="L19" s="218">
        <v>4</v>
      </c>
      <c r="M19" s="72">
        <v>11</v>
      </c>
      <c r="N19" s="80">
        <v>9042.0300000000007</v>
      </c>
      <c r="O19" s="72">
        <v>175</v>
      </c>
      <c r="P19" s="219">
        <f t="shared" si="6"/>
        <v>2.75</v>
      </c>
    </row>
    <row r="20" spans="1:16" ht="15" customHeight="1" x14ac:dyDescent="0.2">
      <c r="A20" s="250" t="s">
        <v>44</v>
      </c>
      <c r="B20" s="72">
        <f t="shared" si="0"/>
        <v>37</v>
      </c>
      <c r="C20" s="72">
        <f t="shared" si="1"/>
        <v>79</v>
      </c>
      <c r="D20" s="80">
        <f t="shared" si="2"/>
        <v>84268.56</v>
      </c>
      <c r="E20" s="72">
        <f t="shared" si="3"/>
        <v>1265</v>
      </c>
      <c r="F20" s="93">
        <f t="shared" si="4"/>
        <v>2.1351351351351351</v>
      </c>
      <c r="G20" s="218">
        <v>24</v>
      </c>
      <c r="H20" s="72">
        <v>52</v>
      </c>
      <c r="I20" s="80">
        <v>52696.77</v>
      </c>
      <c r="J20" s="72">
        <v>853</v>
      </c>
      <c r="K20" s="219">
        <f t="shared" si="5"/>
        <v>2.1666666666666665</v>
      </c>
      <c r="L20" s="218">
        <v>13</v>
      </c>
      <c r="M20" s="72">
        <v>27</v>
      </c>
      <c r="N20" s="80">
        <v>31571.79</v>
      </c>
      <c r="O20" s="72">
        <v>412</v>
      </c>
      <c r="P20" s="219">
        <f t="shared" si="6"/>
        <v>2.0769230769230771</v>
      </c>
    </row>
    <row r="21" spans="1:16" ht="15" customHeight="1" x14ac:dyDescent="0.2">
      <c r="A21" s="250" t="s">
        <v>45</v>
      </c>
      <c r="B21" s="72">
        <f t="shared" si="0"/>
        <v>25</v>
      </c>
      <c r="C21" s="72">
        <f t="shared" si="1"/>
        <v>66</v>
      </c>
      <c r="D21" s="80">
        <f t="shared" si="2"/>
        <v>75763.33</v>
      </c>
      <c r="E21" s="72">
        <f t="shared" si="3"/>
        <v>1097</v>
      </c>
      <c r="F21" s="93">
        <f t="shared" si="4"/>
        <v>2.64</v>
      </c>
      <c r="G21" s="218">
        <v>20</v>
      </c>
      <c r="H21" s="72">
        <v>55</v>
      </c>
      <c r="I21" s="80">
        <v>62568.98</v>
      </c>
      <c r="J21" s="72">
        <v>905</v>
      </c>
      <c r="K21" s="219">
        <f t="shared" si="5"/>
        <v>2.75</v>
      </c>
      <c r="L21" s="218">
        <v>5</v>
      </c>
      <c r="M21" s="72">
        <v>11</v>
      </c>
      <c r="N21" s="80">
        <v>13194.35</v>
      </c>
      <c r="O21" s="72">
        <v>192</v>
      </c>
      <c r="P21" s="219">
        <f t="shared" si="6"/>
        <v>2.2000000000000002</v>
      </c>
    </row>
    <row r="22" spans="1:16" ht="15" customHeight="1" x14ac:dyDescent="0.2">
      <c r="A22" s="250" t="s">
        <v>46</v>
      </c>
      <c r="B22" s="72">
        <f t="shared" si="0"/>
        <v>35</v>
      </c>
      <c r="C22" s="72">
        <f t="shared" si="1"/>
        <v>81</v>
      </c>
      <c r="D22" s="80">
        <f t="shared" si="2"/>
        <v>103397.9</v>
      </c>
      <c r="E22" s="72">
        <f t="shared" si="3"/>
        <v>1296</v>
      </c>
      <c r="F22" s="93">
        <f t="shared" si="4"/>
        <v>2.3142857142857145</v>
      </c>
      <c r="G22" s="218">
        <v>21</v>
      </c>
      <c r="H22" s="72">
        <v>48</v>
      </c>
      <c r="I22" s="80">
        <v>59082.29</v>
      </c>
      <c r="J22" s="72">
        <v>728</v>
      </c>
      <c r="K22" s="219">
        <f t="shared" si="5"/>
        <v>2.2857142857142856</v>
      </c>
      <c r="L22" s="218">
        <v>14</v>
      </c>
      <c r="M22" s="72">
        <v>33</v>
      </c>
      <c r="N22" s="80">
        <v>44315.61</v>
      </c>
      <c r="O22" s="72">
        <v>568</v>
      </c>
      <c r="P22" s="219">
        <f t="shared" si="6"/>
        <v>2.3571428571428572</v>
      </c>
    </row>
    <row r="23" spans="1:16" ht="15" customHeight="1" x14ac:dyDescent="0.2">
      <c r="A23" s="250" t="s">
        <v>47</v>
      </c>
      <c r="B23" s="72">
        <f t="shared" si="0"/>
        <v>188</v>
      </c>
      <c r="C23" s="72">
        <f t="shared" si="1"/>
        <v>439</v>
      </c>
      <c r="D23" s="80">
        <f t="shared" si="2"/>
        <v>467403.32</v>
      </c>
      <c r="E23" s="72">
        <f t="shared" si="3"/>
        <v>6918</v>
      </c>
      <c r="F23" s="93">
        <f t="shared" si="4"/>
        <v>2.3351063829787235</v>
      </c>
      <c r="G23" s="218">
        <v>122</v>
      </c>
      <c r="H23" s="72">
        <v>283</v>
      </c>
      <c r="I23" s="80">
        <v>302911.69</v>
      </c>
      <c r="J23" s="72">
        <v>4472</v>
      </c>
      <c r="K23" s="219">
        <f t="shared" si="5"/>
        <v>2.319672131147541</v>
      </c>
      <c r="L23" s="218">
        <v>66</v>
      </c>
      <c r="M23" s="72">
        <v>156</v>
      </c>
      <c r="N23" s="80">
        <v>164491.63</v>
      </c>
      <c r="O23" s="72">
        <v>2446</v>
      </c>
      <c r="P23" s="219">
        <f t="shared" si="6"/>
        <v>2.3636363636363638</v>
      </c>
    </row>
    <row r="24" spans="1:16" ht="15" customHeight="1" x14ac:dyDescent="0.2">
      <c r="A24" s="250" t="s">
        <v>48</v>
      </c>
      <c r="B24" s="72">
        <f t="shared" si="0"/>
        <v>25</v>
      </c>
      <c r="C24" s="72">
        <f t="shared" si="1"/>
        <v>81</v>
      </c>
      <c r="D24" s="80">
        <f t="shared" si="2"/>
        <v>82090.64</v>
      </c>
      <c r="E24" s="72">
        <f t="shared" si="3"/>
        <v>1395</v>
      </c>
      <c r="F24" s="93">
        <f t="shared" si="4"/>
        <v>3.24</v>
      </c>
      <c r="G24" s="218">
        <v>16</v>
      </c>
      <c r="H24" s="72">
        <v>52</v>
      </c>
      <c r="I24" s="80">
        <v>50558.67</v>
      </c>
      <c r="J24" s="72">
        <v>872</v>
      </c>
      <c r="K24" s="219">
        <f t="shared" si="5"/>
        <v>3.25</v>
      </c>
      <c r="L24" s="218">
        <v>9</v>
      </c>
      <c r="M24" s="72">
        <v>29</v>
      </c>
      <c r="N24" s="80">
        <v>31531.97</v>
      </c>
      <c r="O24" s="72">
        <v>523</v>
      </c>
      <c r="P24" s="219">
        <f t="shared" si="6"/>
        <v>3.2222222222222223</v>
      </c>
    </row>
    <row r="25" spans="1:16" ht="15" customHeight="1" x14ac:dyDescent="0.2">
      <c r="A25" s="250" t="s">
        <v>49</v>
      </c>
      <c r="B25" s="72">
        <f t="shared" si="0"/>
        <v>57</v>
      </c>
      <c r="C25" s="72">
        <f t="shared" si="1"/>
        <v>141</v>
      </c>
      <c r="D25" s="80">
        <f t="shared" si="2"/>
        <v>151070.88</v>
      </c>
      <c r="E25" s="72">
        <f t="shared" si="3"/>
        <v>2221</v>
      </c>
      <c r="F25" s="93">
        <f t="shared" si="4"/>
        <v>2.4736842105263159</v>
      </c>
      <c r="G25" s="218">
        <v>38</v>
      </c>
      <c r="H25" s="72">
        <v>81</v>
      </c>
      <c r="I25" s="80">
        <v>84008.54</v>
      </c>
      <c r="J25" s="72">
        <v>1225</v>
      </c>
      <c r="K25" s="219">
        <f t="shared" si="5"/>
        <v>2.1315789473684212</v>
      </c>
      <c r="L25" s="218">
        <v>19</v>
      </c>
      <c r="M25" s="72">
        <v>60</v>
      </c>
      <c r="N25" s="80">
        <v>67062.34</v>
      </c>
      <c r="O25" s="72">
        <v>996</v>
      </c>
      <c r="P25" s="219">
        <f t="shared" si="6"/>
        <v>3.1578947368421053</v>
      </c>
    </row>
    <row r="26" spans="1:16" ht="15" customHeight="1" x14ac:dyDescent="0.2">
      <c r="A26" s="250" t="s">
        <v>50</v>
      </c>
      <c r="B26" s="72">
        <f t="shared" si="0"/>
        <v>16</v>
      </c>
      <c r="C26" s="72">
        <f t="shared" si="1"/>
        <v>38</v>
      </c>
      <c r="D26" s="80">
        <f t="shared" si="2"/>
        <v>32224.53</v>
      </c>
      <c r="E26" s="72">
        <f t="shared" si="3"/>
        <v>569</v>
      </c>
      <c r="F26" s="93">
        <f t="shared" si="4"/>
        <v>2.375</v>
      </c>
      <c r="G26" s="218">
        <v>12</v>
      </c>
      <c r="H26" s="72">
        <v>28</v>
      </c>
      <c r="I26" s="80">
        <v>24663.68</v>
      </c>
      <c r="J26" s="72">
        <v>397</v>
      </c>
      <c r="K26" s="219">
        <f t="shared" si="5"/>
        <v>2.3333333333333335</v>
      </c>
      <c r="L26" s="218">
        <v>4</v>
      </c>
      <c r="M26" s="72">
        <v>10</v>
      </c>
      <c r="N26" s="80">
        <v>7560.85</v>
      </c>
      <c r="O26" s="72">
        <v>172</v>
      </c>
      <c r="P26" s="219">
        <f t="shared" si="6"/>
        <v>2.5</v>
      </c>
    </row>
    <row r="27" spans="1:16" ht="15" customHeight="1" x14ac:dyDescent="0.2">
      <c r="A27" s="250" t="s">
        <v>51</v>
      </c>
      <c r="B27" s="72">
        <f t="shared" si="0"/>
        <v>30</v>
      </c>
      <c r="C27" s="72">
        <f t="shared" si="1"/>
        <v>65</v>
      </c>
      <c r="D27" s="80">
        <f t="shared" si="2"/>
        <v>67396.87</v>
      </c>
      <c r="E27" s="72">
        <f t="shared" si="3"/>
        <v>1061</v>
      </c>
      <c r="F27" s="93">
        <f t="shared" si="4"/>
        <v>2.1666666666666665</v>
      </c>
      <c r="G27" s="218">
        <v>12</v>
      </c>
      <c r="H27" s="72">
        <v>33</v>
      </c>
      <c r="I27" s="80">
        <v>35121.49</v>
      </c>
      <c r="J27" s="72">
        <v>495</v>
      </c>
      <c r="K27" s="219">
        <f t="shared" si="5"/>
        <v>2.75</v>
      </c>
      <c r="L27" s="218">
        <v>18</v>
      </c>
      <c r="M27" s="72">
        <v>32</v>
      </c>
      <c r="N27" s="80">
        <v>32275.38</v>
      </c>
      <c r="O27" s="72">
        <v>566</v>
      </c>
      <c r="P27" s="219">
        <f t="shared" si="6"/>
        <v>1.7777777777777777</v>
      </c>
    </row>
    <row r="28" spans="1:16" ht="15" customHeight="1" x14ac:dyDescent="0.2">
      <c r="A28" s="250" t="s">
        <v>52</v>
      </c>
      <c r="B28" s="72">
        <f t="shared" si="0"/>
        <v>34</v>
      </c>
      <c r="C28" s="72">
        <f t="shared" si="1"/>
        <v>81</v>
      </c>
      <c r="D28" s="80">
        <f t="shared" si="2"/>
        <v>75848.760000000009</v>
      </c>
      <c r="E28" s="72">
        <f t="shared" si="3"/>
        <v>1101</v>
      </c>
      <c r="F28" s="93">
        <f t="shared" si="4"/>
        <v>2.3823529411764706</v>
      </c>
      <c r="G28" s="218">
        <v>28</v>
      </c>
      <c r="H28" s="72">
        <v>64</v>
      </c>
      <c r="I28" s="80">
        <v>60251.37</v>
      </c>
      <c r="J28" s="72">
        <v>830</v>
      </c>
      <c r="K28" s="219">
        <f t="shared" si="5"/>
        <v>2.2857142857142856</v>
      </c>
      <c r="L28" s="218">
        <v>6</v>
      </c>
      <c r="M28" s="72">
        <v>17</v>
      </c>
      <c r="N28" s="80">
        <v>15597.39</v>
      </c>
      <c r="O28" s="72">
        <v>271</v>
      </c>
      <c r="P28" s="219">
        <f t="shared" si="6"/>
        <v>2.8333333333333335</v>
      </c>
    </row>
    <row r="29" spans="1:16" ht="15" customHeight="1" x14ac:dyDescent="0.2">
      <c r="A29" s="250" t="s">
        <v>53</v>
      </c>
      <c r="B29" s="72">
        <f t="shared" si="0"/>
        <v>574</v>
      </c>
      <c r="C29" s="72">
        <f t="shared" si="1"/>
        <v>1339</v>
      </c>
      <c r="D29" s="80">
        <f t="shared" si="2"/>
        <v>1790846.26</v>
      </c>
      <c r="E29" s="72">
        <f t="shared" si="3"/>
        <v>21147</v>
      </c>
      <c r="F29" s="93">
        <f t="shared" si="4"/>
        <v>2.3327526132404182</v>
      </c>
      <c r="G29" s="218">
        <v>312</v>
      </c>
      <c r="H29" s="72">
        <v>756</v>
      </c>
      <c r="I29" s="80">
        <v>1025862</v>
      </c>
      <c r="J29" s="72">
        <v>12167</v>
      </c>
      <c r="K29" s="219">
        <f t="shared" si="5"/>
        <v>2.4230769230769229</v>
      </c>
      <c r="L29" s="218">
        <v>262</v>
      </c>
      <c r="M29" s="72">
        <v>583</v>
      </c>
      <c r="N29" s="80">
        <v>764984.26</v>
      </c>
      <c r="O29" s="72">
        <v>8980</v>
      </c>
      <c r="P29" s="219">
        <f t="shared" si="6"/>
        <v>2.2251908396946565</v>
      </c>
    </row>
    <row r="30" spans="1:16" ht="15" customHeight="1" x14ac:dyDescent="0.2">
      <c r="A30" s="250" t="s">
        <v>54</v>
      </c>
      <c r="B30" s="72">
        <f t="shared" si="0"/>
        <v>45</v>
      </c>
      <c r="C30" s="72">
        <f t="shared" si="1"/>
        <v>100</v>
      </c>
      <c r="D30" s="80">
        <f t="shared" si="2"/>
        <v>129233.70000000001</v>
      </c>
      <c r="E30" s="72">
        <f t="shared" si="3"/>
        <v>1422</v>
      </c>
      <c r="F30" s="93">
        <f t="shared" si="4"/>
        <v>2.2222222222222223</v>
      </c>
      <c r="G30" s="218">
        <v>20</v>
      </c>
      <c r="H30" s="72">
        <v>41</v>
      </c>
      <c r="I30" s="80">
        <v>70813.22</v>
      </c>
      <c r="J30" s="72">
        <v>674</v>
      </c>
      <c r="K30" s="219">
        <f t="shared" si="5"/>
        <v>2.0499999999999998</v>
      </c>
      <c r="L30" s="218">
        <v>25</v>
      </c>
      <c r="M30" s="72">
        <v>59</v>
      </c>
      <c r="N30" s="80">
        <v>58420.480000000003</v>
      </c>
      <c r="O30" s="72">
        <v>748</v>
      </c>
      <c r="P30" s="219">
        <f t="shared" si="6"/>
        <v>2.36</v>
      </c>
    </row>
    <row r="31" spans="1:16" ht="15" customHeight="1" x14ac:dyDescent="0.2">
      <c r="A31" s="250" t="s">
        <v>55</v>
      </c>
      <c r="B31" s="72">
        <f t="shared" si="0"/>
        <v>67</v>
      </c>
      <c r="C31" s="72">
        <f t="shared" si="1"/>
        <v>183</v>
      </c>
      <c r="D31" s="80">
        <f t="shared" si="2"/>
        <v>243449.9</v>
      </c>
      <c r="E31" s="72">
        <f t="shared" si="3"/>
        <v>2974</v>
      </c>
      <c r="F31" s="93">
        <f t="shared" si="4"/>
        <v>2.7313432835820897</v>
      </c>
      <c r="G31" s="218">
        <v>47</v>
      </c>
      <c r="H31" s="72">
        <v>138</v>
      </c>
      <c r="I31" s="80">
        <v>188842.9</v>
      </c>
      <c r="J31" s="72">
        <v>2199</v>
      </c>
      <c r="K31" s="219">
        <f t="shared" si="5"/>
        <v>2.9361702127659575</v>
      </c>
      <c r="L31" s="218">
        <v>20</v>
      </c>
      <c r="M31" s="72">
        <v>45</v>
      </c>
      <c r="N31" s="80">
        <v>54607</v>
      </c>
      <c r="O31" s="72">
        <v>775</v>
      </c>
      <c r="P31" s="219">
        <f t="shared" si="6"/>
        <v>2.25</v>
      </c>
    </row>
    <row r="32" spans="1:16" ht="15" customHeight="1" x14ac:dyDescent="0.2">
      <c r="A32" s="250" t="s">
        <v>56</v>
      </c>
      <c r="B32" s="72">
        <f t="shared" si="0"/>
        <v>22</v>
      </c>
      <c r="C32" s="72">
        <f t="shared" si="1"/>
        <v>58</v>
      </c>
      <c r="D32" s="80">
        <f t="shared" si="2"/>
        <v>64229.22</v>
      </c>
      <c r="E32" s="72">
        <f t="shared" si="3"/>
        <v>971</v>
      </c>
      <c r="F32" s="93">
        <f t="shared" si="4"/>
        <v>2.6363636363636362</v>
      </c>
      <c r="G32" s="218">
        <v>14</v>
      </c>
      <c r="H32" s="72">
        <v>38</v>
      </c>
      <c r="I32" s="80">
        <v>43291.42</v>
      </c>
      <c r="J32" s="72">
        <v>636</v>
      </c>
      <c r="K32" s="219">
        <f t="shared" si="5"/>
        <v>2.7142857142857144</v>
      </c>
      <c r="L32" s="218">
        <v>8</v>
      </c>
      <c r="M32" s="72">
        <v>20</v>
      </c>
      <c r="N32" s="80">
        <v>20937.8</v>
      </c>
      <c r="O32" s="72">
        <v>335</v>
      </c>
      <c r="P32" s="219">
        <f t="shared" si="6"/>
        <v>2.5</v>
      </c>
    </row>
    <row r="33" spans="1:16" ht="15" customHeight="1" x14ac:dyDescent="0.2">
      <c r="A33" s="250" t="s">
        <v>57</v>
      </c>
      <c r="B33" s="72">
        <f t="shared" si="0"/>
        <v>15</v>
      </c>
      <c r="C33" s="72">
        <f t="shared" si="1"/>
        <v>45</v>
      </c>
      <c r="D33" s="80">
        <f t="shared" si="2"/>
        <v>48903.399999999994</v>
      </c>
      <c r="E33" s="72">
        <f t="shared" si="3"/>
        <v>711</v>
      </c>
      <c r="F33" s="93">
        <f t="shared" si="4"/>
        <v>3</v>
      </c>
      <c r="G33" s="218">
        <v>10</v>
      </c>
      <c r="H33" s="72">
        <v>25</v>
      </c>
      <c r="I33" s="80">
        <v>30892.71</v>
      </c>
      <c r="J33" s="72">
        <v>410</v>
      </c>
      <c r="K33" s="219">
        <f t="shared" si="5"/>
        <v>2.5</v>
      </c>
      <c r="L33" s="218">
        <v>5</v>
      </c>
      <c r="M33" s="72">
        <v>20</v>
      </c>
      <c r="N33" s="80">
        <v>18010.689999999999</v>
      </c>
      <c r="O33" s="72">
        <v>301</v>
      </c>
      <c r="P33" s="219">
        <f t="shared" si="6"/>
        <v>4</v>
      </c>
    </row>
    <row r="34" spans="1:16" ht="15" customHeight="1" x14ac:dyDescent="0.2">
      <c r="A34" s="250" t="s">
        <v>58</v>
      </c>
      <c r="B34" s="72">
        <f t="shared" si="0"/>
        <v>18</v>
      </c>
      <c r="C34" s="72">
        <f t="shared" si="1"/>
        <v>39</v>
      </c>
      <c r="D34" s="80">
        <f t="shared" si="2"/>
        <v>31232.120000000003</v>
      </c>
      <c r="E34" s="72">
        <f t="shared" si="3"/>
        <v>565</v>
      </c>
      <c r="F34" s="93">
        <f t="shared" si="4"/>
        <v>2.1666666666666665</v>
      </c>
      <c r="G34" s="218">
        <v>16</v>
      </c>
      <c r="H34" s="72">
        <v>36</v>
      </c>
      <c r="I34" s="80">
        <v>29071.63</v>
      </c>
      <c r="J34" s="72">
        <v>517</v>
      </c>
      <c r="K34" s="219">
        <f t="shared" si="5"/>
        <v>2.25</v>
      </c>
      <c r="L34" s="218">
        <v>2</v>
      </c>
      <c r="M34" s="72">
        <v>3</v>
      </c>
      <c r="N34" s="80">
        <v>2160.4899999999998</v>
      </c>
      <c r="O34" s="72">
        <v>48</v>
      </c>
      <c r="P34" s="219">
        <f t="shared" si="6"/>
        <v>1.5</v>
      </c>
    </row>
    <row r="35" spans="1:16" ht="15" customHeight="1" x14ac:dyDescent="0.2">
      <c r="A35" s="250" t="s">
        <v>59</v>
      </c>
      <c r="B35" s="72">
        <f t="shared" si="0"/>
        <v>43</v>
      </c>
      <c r="C35" s="72">
        <f t="shared" si="1"/>
        <v>108</v>
      </c>
      <c r="D35" s="80">
        <f t="shared" si="2"/>
        <v>146975.22999999998</v>
      </c>
      <c r="E35" s="72">
        <f t="shared" si="3"/>
        <v>1754</v>
      </c>
      <c r="F35" s="93">
        <f t="shared" si="4"/>
        <v>2.5116279069767442</v>
      </c>
      <c r="G35" s="218">
        <v>28</v>
      </c>
      <c r="H35" s="72">
        <v>66</v>
      </c>
      <c r="I35" s="80">
        <v>88827.42</v>
      </c>
      <c r="J35" s="72">
        <v>1074</v>
      </c>
      <c r="K35" s="219">
        <f t="shared" si="5"/>
        <v>2.3571428571428572</v>
      </c>
      <c r="L35" s="218">
        <v>15</v>
      </c>
      <c r="M35" s="72">
        <v>42</v>
      </c>
      <c r="N35" s="80">
        <v>58147.81</v>
      </c>
      <c r="O35" s="72">
        <v>680</v>
      </c>
      <c r="P35" s="219">
        <f t="shared" si="6"/>
        <v>2.8</v>
      </c>
    </row>
    <row r="36" spans="1:16" ht="15" customHeight="1" x14ac:dyDescent="0.2">
      <c r="A36" s="250" t="s">
        <v>60</v>
      </c>
      <c r="B36" s="72">
        <f t="shared" si="0"/>
        <v>24</v>
      </c>
      <c r="C36" s="72">
        <f t="shared" si="1"/>
        <v>63</v>
      </c>
      <c r="D36" s="80">
        <f t="shared" si="2"/>
        <v>79755.3</v>
      </c>
      <c r="E36" s="72">
        <f t="shared" si="3"/>
        <v>969</v>
      </c>
      <c r="F36" s="93">
        <f t="shared" si="4"/>
        <v>2.625</v>
      </c>
      <c r="G36" s="218">
        <v>17</v>
      </c>
      <c r="H36" s="72">
        <v>42</v>
      </c>
      <c r="I36" s="80">
        <v>52931.3</v>
      </c>
      <c r="J36" s="72">
        <v>629</v>
      </c>
      <c r="K36" s="219">
        <f t="shared" si="5"/>
        <v>2.4705882352941178</v>
      </c>
      <c r="L36" s="218">
        <v>7</v>
      </c>
      <c r="M36" s="72">
        <v>21</v>
      </c>
      <c r="N36" s="80">
        <v>26824</v>
      </c>
      <c r="O36" s="72">
        <v>340</v>
      </c>
      <c r="P36" s="219">
        <f t="shared" si="6"/>
        <v>3</v>
      </c>
    </row>
    <row r="37" spans="1:16" ht="20.100000000000001" customHeight="1" x14ac:dyDescent="0.2">
      <c r="A37" s="251" t="s">
        <v>5</v>
      </c>
      <c r="B37" s="120">
        <f>SUM(B9:B36)</f>
        <v>1673</v>
      </c>
      <c r="C37" s="120">
        <f>SUM(C9:C36)</f>
        <v>4118</v>
      </c>
      <c r="D37" s="132">
        <f>SUM(D9:D36)</f>
        <v>5056322.9400000004</v>
      </c>
      <c r="E37" s="120">
        <f>SUM(E9:E36)</f>
        <v>65394</v>
      </c>
      <c r="F37" s="143">
        <f t="shared" si="4"/>
        <v>2.4614465032875077</v>
      </c>
      <c r="G37" s="220">
        <f>SUM(G9:G36)</f>
        <v>1017</v>
      </c>
      <c r="H37" s="120">
        <f>SUM(H9:H36)</f>
        <v>2556</v>
      </c>
      <c r="I37" s="132">
        <f>SUM(I9:I36)</f>
        <v>3151674.0899999994</v>
      </c>
      <c r="J37" s="120">
        <f>SUM(J9:J36)</f>
        <v>40705</v>
      </c>
      <c r="K37" s="221">
        <f t="shared" si="5"/>
        <v>2.5132743362831858</v>
      </c>
      <c r="L37" s="220">
        <f>SUM(L9:L36)</f>
        <v>656</v>
      </c>
      <c r="M37" s="120">
        <f>SUM(M9:M36)</f>
        <v>1562</v>
      </c>
      <c r="N37" s="132">
        <f>SUM(N9:N36)</f>
        <v>1904648.85</v>
      </c>
      <c r="O37" s="120">
        <f>SUM(O9:O36)</f>
        <v>24689</v>
      </c>
      <c r="P37" s="221">
        <f t="shared" si="6"/>
        <v>2.3810975609756095</v>
      </c>
    </row>
    <row r="38" spans="1:16" ht="9.9499999999999993" customHeight="1" x14ac:dyDescent="0.2"/>
    <row r="39" spans="1:16" ht="45" customHeight="1" x14ac:dyDescent="0.2">
      <c r="A39" s="404" t="s">
        <v>378</v>
      </c>
      <c r="B39" s="404"/>
      <c r="C39" s="404"/>
      <c r="D39" s="404"/>
      <c r="E39" s="404"/>
      <c r="F39" s="404"/>
      <c r="G39" s="404"/>
      <c r="H39" s="404"/>
      <c r="I39" s="404"/>
      <c r="J39" s="404"/>
      <c r="K39" s="404"/>
      <c r="L39" s="404"/>
      <c r="M39" s="404"/>
      <c r="N39" s="404"/>
      <c r="O39" s="404"/>
      <c r="P39" s="404"/>
    </row>
    <row r="58" ht="30" customHeight="1" x14ac:dyDescent="0.2"/>
  </sheetData>
  <mergeCells count="7">
    <mergeCell ref="A4:K4"/>
    <mergeCell ref="A39:P39"/>
    <mergeCell ref="G6:K6"/>
    <mergeCell ref="L6:P6"/>
    <mergeCell ref="A3:F3"/>
    <mergeCell ref="A6:A7"/>
    <mergeCell ref="B6:F6"/>
  </mergeCells>
  <phoneticPr fontId="0" type="noConversion"/>
  <hyperlinks>
    <hyperlink ref="A1" location="Съдържание!Print_Area" display="към съдържанието" xr:uid="{00000000-0004-0000-2A00-000000000000}"/>
  </hyperlinks>
  <printOptions horizontalCentered="1"/>
  <pageMargins left="0.39370078740157483" right="0.39370078740157483" top="0.59055118110236227" bottom="0.39370078740157483" header="0.39370078740157483" footer="0.39370078740157483"/>
  <pageSetup paperSize="9" scale="6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pageSetUpPr fitToPage="1"/>
  </sheetPr>
  <dimension ref="A1:P25"/>
  <sheetViews>
    <sheetView zoomScaleNormal="100" zoomScaleSheetLayoutView="96" workbookViewId="0">
      <selection activeCell="H11" sqref="H11"/>
    </sheetView>
  </sheetViews>
  <sheetFormatPr defaultRowHeight="12.75" x14ac:dyDescent="0.2"/>
  <cols>
    <col min="1" max="1" width="30.7109375" customWidth="1"/>
    <col min="2" max="2" width="12.7109375" customWidth="1"/>
    <col min="3" max="3" width="25.7109375" customWidth="1"/>
    <col min="4" max="4" width="20.7109375" customWidth="1"/>
    <col min="5" max="5" width="30.7109375" customWidth="1"/>
  </cols>
  <sheetData>
    <row r="1" spans="1:16" s="5" customFormat="1" ht="15" customHeight="1" x14ac:dyDescent="0.2">
      <c r="A1" s="159" t="s">
        <v>64</v>
      </c>
      <c r="B1" s="74"/>
      <c r="C1" s="74"/>
      <c r="D1" s="82"/>
      <c r="E1" s="91"/>
    </row>
    <row r="2" spans="1:16" s="5" customFormat="1" ht="15" customHeight="1" x14ac:dyDescent="0.2">
      <c r="A2" s="159"/>
      <c r="B2" s="260"/>
      <c r="C2" s="260"/>
      <c r="D2" s="82"/>
      <c r="E2" s="91"/>
    </row>
    <row r="3" spans="1:16" s="5" customFormat="1" ht="15" customHeight="1" x14ac:dyDescent="0.2">
      <c r="A3" s="354" t="s">
        <v>291</v>
      </c>
      <c r="B3" s="354"/>
      <c r="C3" s="354"/>
      <c r="D3" s="354"/>
      <c r="E3" s="354"/>
      <c r="F3" s="269"/>
      <c r="G3" s="269"/>
      <c r="H3" s="269"/>
    </row>
    <row r="4" spans="1:16" ht="30" customHeight="1" x14ac:dyDescent="0.2">
      <c r="A4" s="380" t="s">
        <v>379</v>
      </c>
      <c r="B4" s="380"/>
      <c r="C4" s="380"/>
      <c r="D4" s="380"/>
      <c r="E4" s="380"/>
      <c r="F4" s="265"/>
      <c r="G4" s="265"/>
      <c r="H4" s="265"/>
      <c r="I4" s="265"/>
      <c r="J4" s="265"/>
      <c r="K4" s="265"/>
      <c r="L4" s="265"/>
      <c r="M4" s="265"/>
      <c r="N4" s="265"/>
      <c r="O4" s="265"/>
      <c r="P4" s="265"/>
    </row>
    <row r="5" spans="1:16" s="10" customFormat="1" ht="15" customHeight="1" x14ac:dyDescent="0.2">
      <c r="A5" s="321"/>
      <c r="B5" s="321"/>
      <c r="C5" s="321"/>
      <c r="D5" s="321"/>
      <c r="E5" s="321"/>
    </row>
    <row r="6" spans="1:16" ht="39.950000000000003" customHeight="1" x14ac:dyDescent="0.2">
      <c r="A6" s="154" t="s">
        <v>61</v>
      </c>
      <c r="B6" s="141" t="s">
        <v>62</v>
      </c>
      <c r="C6" s="141" t="s">
        <v>221</v>
      </c>
      <c r="D6" s="142" t="s">
        <v>222</v>
      </c>
      <c r="E6" s="141" t="s">
        <v>217</v>
      </c>
    </row>
    <row r="7" spans="1:16" ht="20.100000000000001" customHeight="1" x14ac:dyDescent="0.2">
      <c r="A7" s="128">
        <v>1</v>
      </c>
      <c r="B7" s="122">
        <v>2</v>
      </c>
      <c r="C7" s="122">
        <v>3</v>
      </c>
      <c r="D7" s="128">
        <v>4</v>
      </c>
      <c r="E7" s="128" t="s">
        <v>192</v>
      </c>
    </row>
    <row r="8" spans="1:16" ht="15" customHeight="1" x14ac:dyDescent="0.2">
      <c r="A8" s="96" t="s">
        <v>88</v>
      </c>
      <c r="B8" s="72">
        <v>139.45239539114615</v>
      </c>
      <c r="C8" s="72">
        <v>499.30859106529209</v>
      </c>
      <c r="D8" s="72">
        <v>7268.841355382543</v>
      </c>
      <c r="E8" s="93">
        <f>D8/C8</f>
        <v>14.557813515433851</v>
      </c>
      <c r="G8" s="167"/>
    </row>
    <row r="9" spans="1:16" ht="15" customHeight="1" x14ac:dyDescent="0.2">
      <c r="A9" s="96" t="s">
        <v>89</v>
      </c>
      <c r="B9" s="72">
        <v>124.77319587628865</v>
      </c>
      <c r="C9" s="72">
        <v>338.58694158075599</v>
      </c>
      <c r="D9" s="72">
        <v>4895.4294111334993</v>
      </c>
      <c r="E9" s="93">
        <f t="shared" ref="E9:E14" si="0">D9/C9</f>
        <v>14.45841173991613</v>
      </c>
      <c r="G9" s="167"/>
    </row>
    <row r="10" spans="1:16" ht="15" customHeight="1" x14ac:dyDescent="0.2">
      <c r="A10" s="96" t="s">
        <v>90</v>
      </c>
      <c r="B10" s="72">
        <v>201.31473620375985</v>
      </c>
      <c r="C10" s="72">
        <v>572.16907216494849</v>
      </c>
      <c r="D10" s="72">
        <v>8540.0065813789897</v>
      </c>
      <c r="E10" s="93">
        <f t="shared" si="0"/>
        <v>14.925669695961867</v>
      </c>
      <c r="G10" s="167"/>
    </row>
    <row r="11" spans="1:16" ht="15" customHeight="1" x14ac:dyDescent="0.2">
      <c r="A11" s="96" t="s">
        <v>91</v>
      </c>
      <c r="B11" s="72">
        <v>202.3632504548211</v>
      </c>
      <c r="C11" s="72">
        <v>527.16701030927834</v>
      </c>
      <c r="D11" s="72">
        <v>7695.414042659736</v>
      </c>
      <c r="E11" s="93">
        <f t="shared" si="0"/>
        <v>14.597677571183732</v>
      </c>
      <c r="G11" s="167"/>
    </row>
    <row r="12" spans="1:16" ht="15" customHeight="1" x14ac:dyDescent="0.2">
      <c r="A12" s="96" t="s">
        <v>92</v>
      </c>
      <c r="B12" s="72">
        <v>353.34930260764099</v>
      </c>
      <c r="C12" s="72">
        <v>908.613058419244</v>
      </c>
      <c r="D12" s="72">
        <v>13111.497335256876</v>
      </c>
      <c r="E12" s="93">
        <f t="shared" si="0"/>
        <v>14.430232114501582</v>
      </c>
      <c r="G12" s="167"/>
    </row>
    <row r="13" spans="1:16" ht="15" customHeight="1" x14ac:dyDescent="0.2">
      <c r="A13" s="96" t="s">
        <v>127</v>
      </c>
      <c r="B13" s="72">
        <v>218.09096422073983</v>
      </c>
      <c r="C13" s="72">
        <v>678.24536082474231</v>
      </c>
      <c r="D13" s="72">
        <v>9884.9400164534472</v>
      </c>
      <c r="E13" s="93">
        <f t="shared" si="0"/>
        <v>14.574283271813934</v>
      </c>
      <c r="G13" s="167"/>
    </row>
    <row r="14" spans="1:16" ht="15" customHeight="1" x14ac:dyDescent="0.2">
      <c r="A14" s="96" t="s">
        <v>246</v>
      </c>
      <c r="B14" s="72">
        <v>489.65615524560337</v>
      </c>
      <c r="C14" s="72">
        <v>2711.9099656357389</v>
      </c>
      <c r="D14" s="72">
        <v>38272.871257734907</v>
      </c>
      <c r="E14" s="93">
        <f t="shared" si="0"/>
        <v>14.112884182260379</v>
      </c>
      <c r="G14" s="167"/>
    </row>
    <row r="15" spans="1:16" ht="20.100000000000001" customHeight="1" x14ac:dyDescent="0.2">
      <c r="A15" s="212" t="s">
        <v>5</v>
      </c>
      <c r="B15" s="120">
        <f>SUM(B8:B14)</f>
        <v>1729</v>
      </c>
      <c r="C15" s="120">
        <f>SUM(C8:C14)</f>
        <v>6236</v>
      </c>
      <c r="D15" s="120">
        <f>SUM(D8:D14)</f>
        <v>89669</v>
      </c>
      <c r="E15" s="143">
        <f>D15/C15</f>
        <v>14.379249518922386</v>
      </c>
      <c r="G15" s="167"/>
    </row>
    <row r="17" spans="2:4" x14ac:dyDescent="0.2">
      <c r="B17" s="167"/>
      <c r="C17" s="167"/>
      <c r="D17" s="167"/>
    </row>
    <row r="18" spans="2:4" x14ac:dyDescent="0.2">
      <c r="B18" s="167"/>
      <c r="C18" s="167"/>
      <c r="D18" s="167"/>
    </row>
    <row r="19" spans="2:4" x14ac:dyDescent="0.2">
      <c r="B19" s="167"/>
      <c r="C19" s="167"/>
      <c r="D19" s="167"/>
    </row>
    <row r="20" spans="2:4" x14ac:dyDescent="0.2">
      <c r="B20" s="167"/>
      <c r="C20" s="167"/>
      <c r="D20" s="167"/>
    </row>
    <row r="21" spans="2:4" x14ac:dyDescent="0.2">
      <c r="B21" s="167"/>
      <c r="C21" s="167"/>
      <c r="D21" s="167"/>
    </row>
    <row r="22" spans="2:4" x14ac:dyDescent="0.2">
      <c r="B22" s="167"/>
      <c r="C22" s="167"/>
      <c r="D22" s="167"/>
    </row>
    <row r="23" spans="2:4" x14ac:dyDescent="0.2">
      <c r="B23" s="167"/>
      <c r="C23" s="167"/>
      <c r="D23" s="167"/>
    </row>
    <row r="24" spans="2:4" x14ac:dyDescent="0.2">
      <c r="B24" s="167"/>
      <c r="C24" s="167"/>
      <c r="D24" s="167"/>
    </row>
    <row r="25" spans="2:4" x14ac:dyDescent="0.2">
      <c r="B25" s="8"/>
    </row>
  </sheetData>
  <mergeCells count="2">
    <mergeCell ref="A4:E4"/>
    <mergeCell ref="A3:E3"/>
  </mergeCells>
  <phoneticPr fontId="0" type="noConversion"/>
  <hyperlinks>
    <hyperlink ref="A1" location="Съдържание!Print_Area" display="към съдържанието" xr:uid="{00000000-0004-0000-2D00-000000000000}"/>
  </hyperlinks>
  <printOptions horizontalCentered="1"/>
  <pageMargins left="0.39370078740157483" right="0.39370078740157483" top="0.59055118110236227" bottom="0.39370078740157483" header="0.39370078740157483" footer="0.39370078740157483"/>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P75"/>
  <sheetViews>
    <sheetView zoomScaleNormal="100" zoomScaleSheetLayoutView="86" workbookViewId="0">
      <selection activeCell="H16" sqref="H16"/>
    </sheetView>
  </sheetViews>
  <sheetFormatPr defaultRowHeight="12.75" x14ac:dyDescent="0.2"/>
  <cols>
    <col min="1" max="1" width="10.7109375" customWidth="1"/>
    <col min="2" max="2" width="10.7109375" style="2" customWidth="1"/>
    <col min="3" max="3" width="60.7109375" customWidth="1"/>
    <col min="4" max="4" width="25.7109375" customWidth="1"/>
    <col min="5" max="6" width="20.7109375" customWidth="1"/>
    <col min="8" max="8" width="8.5703125" customWidth="1"/>
    <col min="10" max="10" width="40.28515625" customWidth="1"/>
  </cols>
  <sheetData>
    <row r="1" spans="1:16" s="5" customFormat="1" x14ac:dyDescent="0.2">
      <c r="A1" s="159" t="s">
        <v>64</v>
      </c>
      <c r="B1" s="146"/>
      <c r="F1" s="91"/>
      <c r="H1"/>
      <c r="I1"/>
      <c r="J1"/>
      <c r="K1"/>
      <c r="L1"/>
      <c r="M1"/>
      <c r="N1"/>
      <c r="O1"/>
      <c r="P1"/>
    </row>
    <row r="2" spans="1:16" s="5" customFormat="1" x14ac:dyDescent="0.2">
      <c r="A2" s="159"/>
      <c r="B2" s="146"/>
      <c r="F2" s="91"/>
      <c r="H2"/>
      <c r="I2"/>
      <c r="J2"/>
      <c r="K2"/>
      <c r="L2"/>
      <c r="M2"/>
      <c r="N2"/>
      <c r="O2"/>
      <c r="P2"/>
    </row>
    <row r="3" spans="1:16" s="5" customFormat="1" ht="15" customHeight="1" x14ac:dyDescent="0.2">
      <c r="A3" s="354" t="s">
        <v>291</v>
      </c>
      <c r="B3" s="354"/>
      <c r="C3" s="354"/>
      <c r="D3" s="354"/>
      <c r="E3" s="354"/>
      <c r="F3" s="354"/>
      <c r="G3" s="269"/>
      <c r="H3" s="269"/>
      <c r="I3"/>
      <c r="J3"/>
      <c r="K3"/>
      <c r="L3"/>
      <c r="M3"/>
      <c r="N3"/>
      <c r="O3"/>
      <c r="P3"/>
    </row>
    <row r="4" spans="1:16" ht="31.5" customHeight="1" x14ac:dyDescent="0.2">
      <c r="A4" s="354" t="s">
        <v>380</v>
      </c>
      <c r="B4" s="354"/>
      <c r="C4" s="354"/>
      <c r="D4" s="354"/>
      <c r="E4" s="354"/>
      <c r="F4" s="354"/>
      <c r="G4" s="266"/>
      <c r="H4" s="266"/>
      <c r="I4" s="266"/>
      <c r="J4" s="266"/>
      <c r="K4" s="266"/>
      <c r="L4" s="266"/>
      <c r="M4" s="266"/>
      <c r="N4" s="266"/>
      <c r="O4" s="266"/>
      <c r="P4" s="266"/>
    </row>
    <row r="5" spans="1:16" ht="15" customHeight="1" x14ac:dyDescent="0.2">
      <c r="A5" s="66"/>
      <c r="B5" s="66"/>
      <c r="C5" s="66"/>
      <c r="D5" s="66"/>
      <c r="E5" s="66"/>
      <c r="F5" s="66"/>
    </row>
    <row r="6" spans="1:16" s="47" customFormat="1" ht="39.950000000000003" customHeight="1" x14ac:dyDescent="0.2">
      <c r="A6" s="128" t="s">
        <v>141</v>
      </c>
      <c r="B6" s="128" t="s">
        <v>140</v>
      </c>
      <c r="C6" s="128" t="s">
        <v>154</v>
      </c>
      <c r="D6" s="128" t="s">
        <v>175</v>
      </c>
      <c r="E6" s="128" t="s">
        <v>142</v>
      </c>
      <c r="F6" s="128" t="s">
        <v>182</v>
      </c>
      <c r="H6"/>
      <c r="I6"/>
      <c r="J6"/>
      <c r="K6"/>
      <c r="L6"/>
      <c r="M6"/>
      <c r="N6"/>
      <c r="O6"/>
      <c r="P6"/>
    </row>
    <row r="7" spans="1:16" s="47" customFormat="1" ht="20.100000000000001" customHeight="1" x14ac:dyDescent="0.2">
      <c r="A7" s="128">
        <v>1</v>
      </c>
      <c r="B7" s="128">
        <v>2</v>
      </c>
      <c r="C7" s="128">
        <v>3</v>
      </c>
      <c r="D7" s="128">
        <v>4</v>
      </c>
      <c r="E7" s="128">
        <v>5</v>
      </c>
      <c r="F7" s="128">
        <v>6</v>
      </c>
      <c r="H7"/>
      <c r="I7"/>
      <c r="J7"/>
      <c r="K7"/>
      <c r="L7"/>
      <c r="M7"/>
      <c r="N7"/>
      <c r="O7"/>
      <c r="P7"/>
    </row>
    <row r="8" spans="1:16" ht="15" customHeight="1" x14ac:dyDescent="0.2">
      <c r="A8" s="102">
        <v>1</v>
      </c>
      <c r="B8" s="102" t="s">
        <v>389</v>
      </c>
      <c r="C8" s="103" t="s">
        <v>390</v>
      </c>
      <c r="D8" s="99">
        <v>366</v>
      </c>
      <c r="E8" s="339">
        <v>5.6800000000000003E-2</v>
      </c>
      <c r="F8" s="100">
        <v>28.3</v>
      </c>
    </row>
    <row r="9" spans="1:16" ht="15" customHeight="1" x14ac:dyDescent="0.2">
      <c r="A9" s="102">
        <v>2</v>
      </c>
      <c r="B9" s="102" t="s">
        <v>391</v>
      </c>
      <c r="C9" s="103" t="s">
        <v>392</v>
      </c>
      <c r="D9" s="99">
        <v>302</v>
      </c>
      <c r="E9" s="339">
        <v>4.6899999999999997E-2</v>
      </c>
      <c r="F9" s="100">
        <v>31.1</v>
      </c>
    </row>
    <row r="10" spans="1:16" ht="15" customHeight="1" x14ac:dyDescent="0.2">
      <c r="A10" s="102">
        <v>3</v>
      </c>
      <c r="B10" s="102" t="s">
        <v>393</v>
      </c>
      <c r="C10" s="103" t="s">
        <v>394</v>
      </c>
      <c r="D10" s="99">
        <v>242</v>
      </c>
      <c r="E10" s="339">
        <v>3.7600000000000001E-2</v>
      </c>
      <c r="F10" s="100">
        <v>28.6</v>
      </c>
    </row>
    <row r="11" spans="1:16" ht="15" customHeight="1" x14ac:dyDescent="0.2">
      <c r="A11" s="102">
        <v>4</v>
      </c>
      <c r="B11" s="102" t="s">
        <v>395</v>
      </c>
      <c r="C11" s="103" t="s">
        <v>396</v>
      </c>
      <c r="D11" s="99">
        <v>176</v>
      </c>
      <c r="E11" s="339">
        <v>2.7300000000000001E-2</v>
      </c>
      <c r="F11" s="100">
        <v>30.5</v>
      </c>
    </row>
    <row r="12" spans="1:16" ht="15" customHeight="1" x14ac:dyDescent="0.2">
      <c r="A12" s="102">
        <v>5</v>
      </c>
      <c r="B12" s="102" t="s">
        <v>397</v>
      </c>
      <c r="C12" s="103" t="s">
        <v>398</v>
      </c>
      <c r="D12" s="99">
        <v>153</v>
      </c>
      <c r="E12" s="339">
        <v>2.3699999999999999E-2</v>
      </c>
      <c r="F12" s="100">
        <v>30.7</v>
      </c>
    </row>
    <row r="13" spans="1:16" ht="15" customHeight="1" x14ac:dyDescent="0.2">
      <c r="A13" s="102">
        <v>6</v>
      </c>
      <c r="B13" s="102" t="s">
        <v>399</v>
      </c>
      <c r="C13" s="103" t="s">
        <v>400</v>
      </c>
      <c r="D13" s="99">
        <v>148</v>
      </c>
      <c r="E13" s="339">
        <v>2.3E-2</v>
      </c>
      <c r="F13" s="100">
        <v>28</v>
      </c>
    </row>
    <row r="14" spans="1:16" ht="15" customHeight="1" x14ac:dyDescent="0.2">
      <c r="A14" s="102">
        <v>7</v>
      </c>
      <c r="B14" s="102" t="s">
        <v>401</v>
      </c>
      <c r="C14" s="103" t="s">
        <v>402</v>
      </c>
      <c r="D14" s="99">
        <v>127</v>
      </c>
      <c r="E14" s="339">
        <v>1.9699999999999999E-2</v>
      </c>
      <c r="F14" s="100">
        <v>24.4</v>
      </c>
    </row>
    <row r="15" spans="1:16" ht="15" customHeight="1" x14ac:dyDescent="0.2">
      <c r="A15" s="102">
        <v>8</v>
      </c>
      <c r="B15" s="102" t="s">
        <v>403</v>
      </c>
      <c r="C15" s="103" t="s">
        <v>404</v>
      </c>
      <c r="D15" s="99">
        <v>115</v>
      </c>
      <c r="E15" s="339">
        <v>1.78E-2</v>
      </c>
      <c r="F15" s="100">
        <v>31</v>
      </c>
    </row>
    <row r="16" spans="1:16" ht="15" customHeight="1" x14ac:dyDescent="0.2">
      <c r="A16" s="102">
        <v>9</v>
      </c>
      <c r="B16" s="102" t="s">
        <v>405</v>
      </c>
      <c r="C16" s="103" t="s">
        <v>406</v>
      </c>
      <c r="D16" s="99">
        <v>106</v>
      </c>
      <c r="E16" s="339">
        <v>1.6500000000000001E-2</v>
      </c>
      <c r="F16" s="100">
        <v>18.899999999999999</v>
      </c>
      <c r="H16" s="47"/>
      <c r="I16" s="47"/>
    </row>
    <row r="17" spans="1:9" ht="30" customHeight="1" x14ac:dyDescent="0.2">
      <c r="A17" s="102">
        <v>10</v>
      </c>
      <c r="B17" s="102" t="s">
        <v>407</v>
      </c>
      <c r="C17" s="103" t="s">
        <v>408</v>
      </c>
      <c r="D17" s="99">
        <v>106</v>
      </c>
      <c r="E17" s="339">
        <v>1.6500000000000001E-2</v>
      </c>
      <c r="F17" s="100">
        <v>28.7</v>
      </c>
      <c r="H17" s="47"/>
      <c r="I17" s="47"/>
    </row>
    <row r="18" spans="1:9" ht="15" customHeight="1" x14ac:dyDescent="0.2">
      <c r="A18" s="102">
        <v>11</v>
      </c>
      <c r="B18" s="102" t="s">
        <v>409</v>
      </c>
      <c r="C18" s="103" t="s">
        <v>410</v>
      </c>
      <c r="D18" s="99">
        <v>100</v>
      </c>
      <c r="E18" s="339">
        <v>1.55E-2</v>
      </c>
      <c r="F18" s="100">
        <v>30.4</v>
      </c>
      <c r="H18" s="47"/>
      <c r="I18" s="47"/>
    </row>
    <row r="19" spans="1:9" ht="15" customHeight="1" x14ac:dyDescent="0.2">
      <c r="A19" s="102">
        <v>12</v>
      </c>
      <c r="B19" s="102" t="s">
        <v>411</v>
      </c>
      <c r="C19" s="104" t="s">
        <v>412</v>
      </c>
      <c r="D19" s="99">
        <v>86</v>
      </c>
      <c r="E19" s="339">
        <v>1.3299999999999999E-2</v>
      </c>
      <c r="F19" s="100">
        <v>26.1</v>
      </c>
      <c r="H19" s="47"/>
      <c r="I19" s="47"/>
    </row>
    <row r="20" spans="1:9" ht="15" customHeight="1" x14ac:dyDescent="0.2">
      <c r="A20" s="102">
        <v>13</v>
      </c>
      <c r="B20" s="102" t="s">
        <v>413</v>
      </c>
      <c r="C20" s="103" t="s">
        <v>414</v>
      </c>
      <c r="D20" s="99">
        <v>83</v>
      </c>
      <c r="E20" s="339">
        <v>1.29E-2</v>
      </c>
      <c r="F20" s="100">
        <v>29.6</v>
      </c>
      <c r="H20" s="47"/>
      <c r="I20" s="47"/>
    </row>
    <row r="21" spans="1:9" ht="15" customHeight="1" x14ac:dyDescent="0.2">
      <c r="A21" s="102">
        <v>14</v>
      </c>
      <c r="B21" s="102" t="s">
        <v>415</v>
      </c>
      <c r="C21" s="103" t="s">
        <v>416</v>
      </c>
      <c r="D21" s="99">
        <v>81</v>
      </c>
      <c r="E21" s="339">
        <v>1.26E-2</v>
      </c>
      <c r="F21" s="100">
        <v>31.6</v>
      </c>
      <c r="H21" s="47"/>
      <c r="I21" s="47"/>
    </row>
    <row r="22" spans="1:9" ht="15" customHeight="1" x14ac:dyDescent="0.2">
      <c r="A22" s="102">
        <v>15</v>
      </c>
      <c r="B22" s="102" t="s">
        <v>417</v>
      </c>
      <c r="C22" s="103" t="s">
        <v>418</v>
      </c>
      <c r="D22" s="99">
        <v>79</v>
      </c>
      <c r="E22" s="339">
        <v>1.23E-2</v>
      </c>
      <c r="F22" s="100">
        <v>28.4</v>
      </c>
      <c r="H22" s="47"/>
      <c r="I22" s="47"/>
    </row>
    <row r="23" spans="1:9" ht="15" customHeight="1" x14ac:dyDescent="0.2">
      <c r="A23" s="102">
        <v>16</v>
      </c>
      <c r="B23" s="102" t="s">
        <v>419</v>
      </c>
      <c r="C23" s="103" t="s">
        <v>420</v>
      </c>
      <c r="D23" s="99">
        <v>76</v>
      </c>
      <c r="E23" s="339">
        <v>1.18E-2</v>
      </c>
      <c r="F23" s="100">
        <v>16.2</v>
      </c>
      <c r="H23" s="47"/>
      <c r="I23" s="47"/>
    </row>
    <row r="24" spans="1:9" ht="15" customHeight="1" x14ac:dyDescent="0.2">
      <c r="A24" s="102">
        <v>17</v>
      </c>
      <c r="B24" s="102" t="s">
        <v>421</v>
      </c>
      <c r="C24" s="103" t="s">
        <v>422</v>
      </c>
      <c r="D24" s="99">
        <v>68</v>
      </c>
      <c r="E24" s="339">
        <v>1.06E-2</v>
      </c>
      <c r="F24" s="100">
        <v>29.6</v>
      </c>
      <c r="H24" s="47"/>
      <c r="I24" s="47"/>
    </row>
    <row r="25" spans="1:9" ht="15" customHeight="1" x14ac:dyDescent="0.2">
      <c r="A25" s="102">
        <v>18</v>
      </c>
      <c r="B25" s="102" t="s">
        <v>423</v>
      </c>
      <c r="C25" s="103" t="s">
        <v>424</v>
      </c>
      <c r="D25" s="99">
        <v>65</v>
      </c>
      <c r="E25" s="339">
        <v>1.01E-2</v>
      </c>
      <c r="F25" s="100">
        <v>24.5</v>
      </c>
      <c r="H25" s="47"/>
      <c r="I25" s="47"/>
    </row>
    <row r="26" spans="1:9" ht="15" customHeight="1" x14ac:dyDescent="0.2">
      <c r="A26" s="102">
        <v>19</v>
      </c>
      <c r="B26" s="102" t="s">
        <v>425</v>
      </c>
      <c r="C26" s="103" t="s">
        <v>426</v>
      </c>
      <c r="D26" s="99">
        <v>63</v>
      </c>
      <c r="E26" s="339">
        <v>9.7999999999999997E-3</v>
      </c>
      <c r="F26" s="100">
        <v>32</v>
      </c>
      <c r="H26" s="47"/>
      <c r="I26" s="47"/>
    </row>
    <row r="27" spans="1:9" ht="15" customHeight="1" x14ac:dyDescent="0.2">
      <c r="A27" s="147">
        <v>20</v>
      </c>
      <c r="B27" s="147" t="s">
        <v>427</v>
      </c>
      <c r="C27" s="148" t="s">
        <v>428</v>
      </c>
      <c r="D27" s="149">
        <v>61</v>
      </c>
      <c r="E27" s="340">
        <v>9.4999999999999998E-3</v>
      </c>
      <c r="F27" s="150">
        <v>32.5</v>
      </c>
      <c r="H27" s="47"/>
      <c r="I27" s="47"/>
    </row>
    <row r="28" spans="1:9" ht="9.9499999999999993" customHeight="1" x14ac:dyDescent="0.2">
      <c r="H28" s="47"/>
      <c r="I28" s="47"/>
    </row>
    <row r="29" spans="1:9" s="5" customFormat="1" ht="18" customHeight="1" x14ac:dyDescent="0.2">
      <c r="A29" s="352" t="s">
        <v>268</v>
      </c>
      <c r="B29" s="352"/>
      <c r="C29" s="352"/>
      <c r="D29" s="352"/>
      <c r="E29" s="352"/>
      <c r="F29" s="352"/>
      <c r="H29" s="97"/>
      <c r="I29" s="97"/>
    </row>
    <row r="31" spans="1:9" x14ac:dyDescent="0.2">
      <c r="A31" s="42"/>
      <c r="B31" s="48"/>
    </row>
    <row r="32" spans="1:9" x14ac:dyDescent="0.2">
      <c r="A32" s="42"/>
      <c r="B32" s="48"/>
    </row>
    <row r="33" spans="1:9" x14ac:dyDescent="0.2">
      <c r="A33" s="42"/>
      <c r="B33" s="48"/>
    </row>
    <row r="34" spans="1:9" ht="13.5" customHeight="1" x14ac:dyDescent="0.2">
      <c r="B34" s="48"/>
    </row>
    <row r="48" spans="1:9" s="2" customFormat="1" x14ac:dyDescent="0.2">
      <c r="A48" s="42"/>
      <c r="C48"/>
      <c r="D48"/>
      <c r="E48"/>
      <c r="F48"/>
      <c r="G48"/>
      <c r="H48"/>
      <c r="I48"/>
    </row>
    <row r="50" spans="1:9" s="2" customFormat="1" x14ac:dyDescent="0.2">
      <c r="A50"/>
      <c r="C50"/>
      <c r="D50"/>
      <c r="E50"/>
      <c r="F50"/>
      <c r="G50"/>
      <c r="H50"/>
      <c r="I50"/>
    </row>
    <row r="51" spans="1:9" s="2" customFormat="1" x14ac:dyDescent="0.2">
      <c r="A51"/>
      <c r="C51"/>
      <c r="D51"/>
      <c r="E51"/>
      <c r="F51"/>
      <c r="G51"/>
      <c r="H51"/>
      <c r="I51"/>
    </row>
    <row r="52" spans="1:9" s="2" customFormat="1" x14ac:dyDescent="0.2">
      <c r="A52"/>
      <c r="C52"/>
      <c r="D52"/>
      <c r="E52"/>
      <c r="F52"/>
      <c r="G52"/>
      <c r="H52"/>
      <c r="I52"/>
    </row>
    <row r="53" spans="1:9" s="2" customFormat="1" x14ac:dyDescent="0.2">
      <c r="A53"/>
      <c r="C53"/>
      <c r="D53"/>
      <c r="E53"/>
      <c r="F53"/>
      <c r="G53"/>
      <c r="H53"/>
      <c r="I53"/>
    </row>
    <row r="54" spans="1:9" s="2" customFormat="1" x14ac:dyDescent="0.2">
      <c r="A54"/>
      <c r="C54"/>
      <c r="D54"/>
      <c r="E54"/>
      <c r="F54"/>
      <c r="G54"/>
      <c r="H54"/>
      <c r="I54"/>
    </row>
    <row r="55" spans="1:9" s="2" customFormat="1" x14ac:dyDescent="0.2">
      <c r="A55"/>
      <c r="C55"/>
      <c r="D55"/>
      <c r="E55"/>
      <c r="F55"/>
      <c r="G55"/>
      <c r="H55"/>
      <c r="I55"/>
    </row>
    <row r="56" spans="1:9" s="2" customFormat="1" x14ac:dyDescent="0.2">
      <c r="A56"/>
      <c r="C56"/>
      <c r="D56"/>
      <c r="E56"/>
      <c r="F56"/>
      <c r="G56"/>
      <c r="H56"/>
      <c r="I56"/>
    </row>
    <row r="57" spans="1:9" s="2" customFormat="1" x14ac:dyDescent="0.2">
      <c r="A57"/>
      <c r="C57"/>
      <c r="D57"/>
      <c r="E57"/>
      <c r="F57"/>
      <c r="G57"/>
      <c r="H57"/>
      <c r="I57"/>
    </row>
    <row r="58" spans="1:9" s="2" customFormat="1" x14ac:dyDescent="0.2">
      <c r="A58"/>
      <c r="C58"/>
      <c r="D58"/>
      <c r="E58"/>
      <c r="F58"/>
      <c r="G58"/>
      <c r="H58"/>
      <c r="I58"/>
    </row>
    <row r="59" spans="1:9" s="2" customFormat="1" x14ac:dyDescent="0.2">
      <c r="A59"/>
      <c r="C59"/>
      <c r="D59"/>
      <c r="E59"/>
      <c r="F59"/>
      <c r="G59"/>
      <c r="H59"/>
      <c r="I59"/>
    </row>
    <row r="60" spans="1:9" s="2" customFormat="1" x14ac:dyDescent="0.2">
      <c r="A60"/>
      <c r="C60"/>
      <c r="D60"/>
      <c r="E60"/>
      <c r="F60"/>
      <c r="G60"/>
      <c r="H60"/>
      <c r="I60"/>
    </row>
    <row r="61" spans="1:9" s="2" customFormat="1" x14ac:dyDescent="0.2">
      <c r="A61"/>
      <c r="C61"/>
      <c r="D61"/>
      <c r="E61"/>
      <c r="F61"/>
      <c r="G61"/>
      <c r="H61"/>
      <c r="I61"/>
    </row>
    <row r="62" spans="1:9" s="2" customFormat="1" x14ac:dyDescent="0.2">
      <c r="A62"/>
      <c r="C62"/>
      <c r="D62"/>
      <c r="E62"/>
      <c r="F62"/>
      <c r="G62"/>
      <c r="H62"/>
      <c r="I62"/>
    </row>
    <row r="63" spans="1:9" s="2" customFormat="1" x14ac:dyDescent="0.2">
      <c r="A63"/>
      <c r="C63"/>
      <c r="D63"/>
      <c r="E63"/>
      <c r="F63"/>
      <c r="G63"/>
      <c r="H63"/>
      <c r="I63"/>
    </row>
    <row r="64" spans="1:9" s="2" customFormat="1" x14ac:dyDescent="0.2">
      <c r="A64"/>
      <c r="C64"/>
      <c r="D64"/>
      <c r="E64"/>
      <c r="F64"/>
      <c r="G64"/>
      <c r="H64"/>
      <c r="I64"/>
    </row>
    <row r="65" spans="1:9" s="2" customFormat="1" x14ac:dyDescent="0.2">
      <c r="A65"/>
      <c r="C65"/>
      <c r="D65"/>
      <c r="E65"/>
      <c r="F65"/>
      <c r="G65"/>
      <c r="H65"/>
      <c r="I65"/>
    </row>
    <row r="66" spans="1:9" s="2" customFormat="1" x14ac:dyDescent="0.2">
      <c r="A66"/>
      <c r="C66"/>
      <c r="D66"/>
      <c r="E66"/>
      <c r="F66"/>
      <c r="G66"/>
      <c r="H66"/>
      <c r="I66"/>
    </row>
    <row r="67" spans="1:9" s="2" customFormat="1" x14ac:dyDescent="0.2">
      <c r="A67"/>
      <c r="C67"/>
      <c r="D67"/>
      <c r="E67"/>
      <c r="F67"/>
      <c r="G67"/>
      <c r="H67"/>
      <c r="I67"/>
    </row>
    <row r="68" spans="1:9" s="2" customFormat="1" x14ac:dyDescent="0.2">
      <c r="A68"/>
      <c r="C68"/>
      <c r="D68"/>
      <c r="E68"/>
      <c r="F68"/>
      <c r="G68"/>
      <c r="H68"/>
      <c r="I68"/>
    </row>
    <row r="69" spans="1:9" s="2" customFormat="1" x14ac:dyDescent="0.2">
      <c r="A69"/>
      <c r="C69"/>
      <c r="D69"/>
      <c r="E69"/>
      <c r="F69"/>
      <c r="G69"/>
      <c r="H69"/>
      <c r="I69"/>
    </row>
    <row r="70" spans="1:9" s="2" customFormat="1" x14ac:dyDescent="0.2">
      <c r="A70"/>
      <c r="C70"/>
      <c r="D70"/>
      <c r="E70"/>
      <c r="F70"/>
      <c r="G70"/>
      <c r="H70"/>
      <c r="I70"/>
    </row>
    <row r="71" spans="1:9" s="2" customFormat="1" x14ac:dyDescent="0.2">
      <c r="A71"/>
      <c r="C71"/>
      <c r="D71"/>
      <c r="E71"/>
      <c r="F71"/>
      <c r="G71"/>
      <c r="H71"/>
      <c r="I71"/>
    </row>
    <row r="72" spans="1:9" s="2" customFormat="1" x14ac:dyDescent="0.2">
      <c r="A72"/>
      <c r="C72"/>
      <c r="D72"/>
      <c r="E72"/>
      <c r="F72"/>
      <c r="G72"/>
      <c r="H72"/>
      <c r="I72"/>
    </row>
    <row r="73" spans="1:9" s="2" customFormat="1" x14ac:dyDescent="0.2">
      <c r="A73"/>
      <c r="C73"/>
      <c r="D73"/>
      <c r="E73"/>
      <c r="F73"/>
      <c r="G73"/>
      <c r="H73"/>
      <c r="I73"/>
    </row>
    <row r="75" spans="1:9" s="2" customFormat="1" x14ac:dyDescent="0.2">
      <c r="A75" s="42"/>
      <c r="C75"/>
      <c r="D75"/>
      <c r="E75"/>
      <c r="F75"/>
      <c r="G75"/>
      <c r="H75"/>
      <c r="I75"/>
    </row>
  </sheetData>
  <mergeCells count="3">
    <mergeCell ref="A29:F29"/>
    <mergeCell ref="A3:F3"/>
    <mergeCell ref="A4:F4"/>
  </mergeCells>
  <hyperlinks>
    <hyperlink ref="A1" location="Съдържание!Print_Area" display="към съдържанието" xr:uid="{00000000-0004-0000-2E00-000000000000}"/>
  </hyperlinks>
  <printOptions horizontalCentered="1"/>
  <pageMargins left="0.39370078740157483" right="0.39370078740157483" top="0.59055118110236227" bottom="0.39370078740157483" header="0.39370078740157483" footer="0.39370078740157483"/>
  <pageSetup paperSize="9" scale="8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pageSetUpPr fitToPage="1"/>
  </sheetPr>
  <dimension ref="A1:N41"/>
  <sheetViews>
    <sheetView zoomScale="84" zoomScaleNormal="84" zoomScaleSheetLayoutView="86" workbookViewId="0">
      <selection activeCell="P33" sqref="P33"/>
    </sheetView>
  </sheetViews>
  <sheetFormatPr defaultRowHeight="12.75" x14ac:dyDescent="0.2"/>
  <cols>
    <col min="1" max="1" width="18.7109375" customWidth="1"/>
    <col min="2" max="2" width="10.7109375" customWidth="1"/>
    <col min="3" max="3" width="18.7109375" customWidth="1"/>
    <col min="4" max="5" width="12.7109375" customWidth="1"/>
    <col min="6" max="6" width="10.7109375" customWidth="1"/>
    <col min="7" max="7" width="18.7109375" customWidth="1"/>
    <col min="8" max="9" width="12.7109375" customWidth="1"/>
    <col min="10" max="10" width="10.7109375" customWidth="1"/>
    <col min="11" max="11" width="18.7109375" customWidth="1"/>
    <col min="12" max="13" width="12.7109375" customWidth="1"/>
    <col min="15" max="15" width="12.42578125" customWidth="1"/>
  </cols>
  <sheetData>
    <row r="1" spans="1:13" s="5" customFormat="1" ht="15" customHeight="1" x14ac:dyDescent="0.2">
      <c r="A1" s="159" t="s">
        <v>64</v>
      </c>
      <c r="B1" s="74"/>
      <c r="C1" s="74"/>
      <c r="D1" s="82"/>
      <c r="E1" s="90"/>
      <c r="F1" s="82"/>
      <c r="G1" s="82"/>
      <c r="H1" s="82"/>
      <c r="I1" s="82"/>
      <c r="J1" s="82"/>
      <c r="K1" s="82"/>
    </row>
    <row r="2" spans="1:13" s="5" customFormat="1" ht="15" customHeight="1" x14ac:dyDescent="0.2">
      <c r="A2" s="159"/>
      <c r="B2" s="260"/>
      <c r="C2" s="260"/>
      <c r="D2" s="82"/>
      <c r="E2" s="90"/>
      <c r="F2" s="82"/>
      <c r="G2" s="82"/>
      <c r="H2" s="82"/>
      <c r="I2" s="82"/>
      <c r="J2" s="82"/>
      <c r="K2" s="82"/>
    </row>
    <row r="3" spans="1:13" s="5" customFormat="1" ht="15" customHeight="1" x14ac:dyDescent="0.2">
      <c r="A3" s="380" t="s">
        <v>318</v>
      </c>
      <c r="B3" s="380"/>
      <c r="C3" s="380"/>
      <c r="D3" s="380"/>
      <c r="E3" s="380"/>
      <c r="F3" s="380"/>
      <c r="G3" s="380"/>
      <c r="H3" s="380"/>
      <c r="I3" s="82"/>
      <c r="J3" s="82"/>
      <c r="K3" s="82"/>
    </row>
    <row r="4" spans="1:13" ht="30" customHeight="1" x14ac:dyDescent="0.2">
      <c r="A4" s="380" t="s">
        <v>382</v>
      </c>
      <c r="B4" s="380"/>
      <c r="C4" s="380"/>
      <c r="D4" s="380"/>
      <c r="E4" s="380"/>
      <c r="F4" s="380"/>
      <c r="G4" s="380"/>
      <c r="H4" s="380"/>
      <c r="I4" s="380"/>
      <c r="J4" s="265"/>
      <c r="K4" s="265"/>
      <c r="L4" s="265"/>
    </row>
    <row r="5" spans="1:13" ht="15" customHeight="1" x14ac:dyDescent="0.2">
      <c r="A5" s="114"/>
      <c r="B5" s="114"/>
      <c r="C5" s="114"/>
      <c r="D5" s="114"/>
      <c r="E5" s="114"/>
    </row>
    <row r="6" spans="1:13" ht="15" customHeight="1" x14ac:dyDescent="0.2">
      <c r="A6" s="410" t="s">
        <v>288</v>
      </c>
      <c r="B6" s="407" t="s">
        <v>5</v>
      </c>
      <c r="C6" s="408"/>
      <c r="D6" s="408"/>
      <c r="E6" s="409"/>
      <c r="F6" s="407" t="s">
        <v>273</v>
      </c>
      <c r="G6" s="408"/>
      <c r="H6" s="408"/>
      <c r="I6" s="409"/>
      <c r="J6" s="407" t="s">
        <v>274</v>
      </c>
      <c r="K6" s="408"/>
      <c r="L6" s="408"/>
      <c r="M6" s="409"/>
    </row>
    <row r="7" spans="1:13" ht="39.950000000000003" customHeight="1" x14ac:dyDescent="0.2">
      <c r="A7" s="411"/>
      <c r="B7" s="252" t="s">
        <v>132</v>
      </c>
      <c r="C7" s="142" t="s">
        <v>198</v>
      </c>
      <c r="D7" s="142" t="s">
        <v>66</v>
      </c>
      <c r="E7" s="253" t="s">
        <v>202</v>
      </c>
      <c r="F7" s="252" t="s">
        <v>132</v>
      </c>
      <c r="G7" s="142" t="s">
        <v>198</v>
      </c>
      <c r="H7" s="142" t="s">
        <v>66</v>
      </c>
      <c r="I7" s="253" t="s">
        <v>202</v>
      </c>
      <c r="J7" s="252" t="s">
        <v>132</v>
      </c>
      <c r="K7" s="142" t="s">
        <v>198</v>
      </c>
      <c r="L7" s="142" t="s">
        <v>66</v>
      </c>
      <c r="M7" s="253" t="s">
        <v>202</v>
      </c>
    </row>
    <row r="8" spans="1:13" ht="20.100000000000001" customHeight="1" x14ac:dyDescent="0.2">
      <c r="A8" s="259">
        <v>1</v>
      </c>
      <c r="B8" s="254">
        <v>2</v>
      </c>
      <c r="C8" s="216">
        <v>3</v>
      </c>
      <c r="D8" s="216">
        <v>4</v>
      </c>
      <c r="E8" s="255" t="s">
        <v>195</v>
      </c>
      <c r="F8" s="254">
        <v>6</v>
      </c>
      <c r="G8" s="216">
        <v>7</v>
      </c>
      <c r="H8" s="216">
        <v>8</v>
      </c>
      <c r="I8" s="255" t="s">
        <v>278</v>
      </c>
      <c r="J8" s="254">
        <v>10</v>
      </c>
      <c r="K8" s="216">
        <v>11</v>
      </c>
      <c r="L8" s="216">
        <v>12</v>
      </c>
      <c r="M8" s="255" t="s">
        <v>280</v>
      </c>
    </row>
    <row r="9" spans="1:13" ht="15" customHeight="1" x14ac:dyDescent="0.2">
      <c r="A9" s="250" t="s">
        <v>33</v>
      </c>
      <c r="B9" s="218">
        <f>F9+J9</f>
        <v>2400</v>
      </c>
      <c r="C9" s="115">
        <f>G9+K9</f>
        <v>11480613.609999999</v>
      </c>
      <c r="D9" s="72">
        <f>H9+L9</f>
        <v>226070</v>
      </c>
      <c r="E9" s="239">
        <f>C9/D9</f>
        <v>50.783445879594815</v>
      </c>
      <c r="F9" s="218">
        <v>7</v>
      </c>
      <c r="G9" s="115">
        <v>18503.330000000002</v>
      </c>
      <c r="H9" s="72">
        <v>329</v>
      </c>
      <c r="I9" s="239">
        <f>G9/H9</f>
        <v>56.241124620060795</v>
      </c>
      <c r="J9" s="218">
        <v>2393</v>
      </c>
      <c r="K9" s="115">
        <v>11462110.279999999</v>
      </c>
      <c r="L9" s="72">
        <v>225741</v>
      </c>
      <c r="M9" s="239">
        <f>K9/L9</f>
        <v>50.775491736104648</v>
      </c>
    </row>
    <row r="10" spans="1:13" ht="15" customHeight="1" x14ac:dyDescent="0.2">
      <c r="A10" s="250" t="s">
        <v>34</v>
      </c>
      <c r="B10" s="218">
        <f t="shared" ref="B10:B36" si="0">F10+J10</f>
        <v>2479</v>
      </c>
      <c r="C10" s="115">
        <f t="shared" ref="C10:C36" si="1">G10+K10</f>
        <v>12290018.729999999</v>
      </c>
      <c r="D10" s="72">
        <f t="shared" ref="D10:D36" si="2">H10+L10</f>
        <v>260679</v>
      </c>
      <c r="E10" s="239">
        <f t="shared" ref="E10:E28" si="3">C10/D10</f>
        <v>47.146178748575828</v>
      </c>
      <c r="F10" s="218">
        <v>6</v>
      </c>
      <c r="G10" s="115">
        <v>20482.37</v>
      </c>
      <c r="H10" s="72">
        <v>279</v>
      </c>
      <c r="I10" s="239">
        <f t="shared" ref="I10:I23" si="4">G10/H10</f>
        <v>73.41351254480287</v>
      </c>
      <c r="J10" s="218">
        <v>2473</v>
      </c>
      <c r="K10" s="115">
        <v>12269536.359999999</v>
      </c>
      <c r="L10" s="72">
        <v>260400</v>
      </c>
      <c r="M10" s="239">
        <f t="shared" ref="M10:M23" si="5">K10/L10</f>
        <v>47.118035176651304</v>
      </c>
    </row>
    <row r="11" spans="1:13" ht="15" customHeight="1" x14ac:dyDescent="0.2">
      <c r="A11" s="250" t="s">
        <v>35</v>
      </c>
      <c r="B11" s="218">
        <f t="shared" si="0"/>
        <v>3723</v>
      </c>
      <c r="C11" s="115">
        <f t="shared" si="1"/>
        <v>21038953.439999998</v>
      </c>
      <c r="D11" s="72">
        <f t="shared" si="2"/>
        <v>415672</v>
      </c>
      <c r="E11" s="239">
        <f t="shared" si="3"/>
        <v>50.614314748166819</v>
      </c>
      <c r="F11" s="218">
        <v>14</v>
      </c>
      <c r="G11" s="115">
        <v>54513.99</v>
      </c>
      <c r="H11" s="72">
        <v>634</v>
      </c>
      <c r="I11" s="239">
        <f t="shared" si="4"/>
        <v>85.984211356466872</v>
      </c>
      <c r="J11" s="218">
        <v>3709</v>
      </c>
      <c r="K11" s="115">
        <v>20984439.449999999</v>
      </c>
      <c r="L11" s="72">
        <v>415038</v>
      </c>
      <c r="M11" s="239">
        <f t="shared" si="5"/>
        <v>50.560284720917117</v>
      </c>
    </row>
    <row r="12" spans="1:13" ht="15" customHeight="1" x14ac:dyDescent="0.2">
      <c r="A12" s="250" t="s">
        <v>36</v>
      </c>
      <c r="B12" s="218">
        <f t="shared" si="0"/>
        <v>1185</v>
      </c>
      <c r="C12" s="115">
        <f t="shared" si="1"/>
        <v>6127035.3700000001</v>
      </c>
      <c r="D12" s="72">
        <f t="shared" si="2"/>
        <v>129261</v>
      </c>
      <c r="E12" s="239">
        <f t="shared" si="3"/>
        <v>47.400494890183431</v>
      </c>
      <c r="F12" s="218">
        <v>2</v>
      </c>
      <c r="G12" s="115">
        <v>4875.26</v>
      </c>
      <c r="H12" s="72">
        <v>92</v>
      </c>
      <c r="I12" s="239">
        <f t="shared" si="4"/>
        <v>52.991956521739134</v>
      </c>
      <c r="J12" s="218">
        <v>1183</v>
      </c>
      <c r="K12" s="115">
        <v>6122160.1100000003</v>
      </c>
      <c r="L12" s="72">
        <v>129169</v>
      </c>
      <c r="M12" s="239">
        <f t="shared" si="5"/>
        <v>47.396512398485704</v>
      </c>
    </row>
    <row r="13" spans="1:13" ht="15" customHeight="1" x14ac:dyDescent="0.2">
      <c r="A13" s="250" t="s">
        <v>37</v>
      </c>
      <c r="B13" s="218">
        <f t="shared" si="0"/>
        <v>273</v>
      </c>
      <c r="C13" s="115">
        <f t="shared" si="1"/>
        <v>1347839.24</v>
      </c>
      <c r="D13" s="72">
        <f t="shared" si="2"/>
        <v>25679</v>
      </c>
      <c r="E13" s="239">
        <f t="shared" si="3"/>
        <v>52.487995638459438</v>
      </c>
      <c r="F13" s="218"/>
      <c r="G13" s="115"/>
      <c r="H13" s="72"/>
      <c r="I13" s="239"/>
      <c r="J13" s="218">
        <v>273</v>
      </c>
      <c r="K13" s="115">
        <v>1347839.24</v>
      </c>
      <c r="L13" s="72">
        <v>25679</v>
      </c>
      <c r="M13" s="239">
        <f t="shared" si="5"/>
        <v>52.487995638459438</v>
      </c>
    </row>
    <row r="14" spans="1:13" ht="15" customHeight="1" x14ac:dyDescent="0.2">
      <c r="A14" s="250" t="s">
        <v>38</v>
      </c>
      <c r="B14" s="218">
        <f t="shared" si="0"/>
        <v>900</v>
      </c>
      <c r="C14" s="115">
        <f t="shared" si="1"/>
        <v>4679416.17</v>
      </c>
      <c r="D14" s="72">
        <f t="shared" si="2"/>
        <v>84353</v>
      </c>
      <c r="E14" s="239">
        <f t="shared" si="3"/>
        <v>55.474211587021209</v>
      </c>
      <c r="F14" s="218">
        <v>3</v>
      </c>
      <c r="G14" s="115">
        <v>7673.75</v>
      </c>
      <c r="H14" s="72">
        <v>170</v>
      </c>
      <c r="I14" s="239">
        <f t="shared" si="4"/>
        <v>45.139705882352942</v>
      </c>
      <c r="J14" s="218">
        <v>897</v>
      </c>
      <c r="K14" s="115">
        <v>4671742.42</v>
      </c>
      <c r="L14" s="72">
        <v>84183</v>
      </c>
      <c r="M14" s="239">
        <f t="shared" si="5"/>
        <v>55.49508119216469</v>
      </c>
    </row>
    <row r="15" spans="1:13" ht="15" customHeight="1" x14ac:dyDescent="0.2">
      <c r="A15" s="250" t="s">
        <v>39</v>
      </c>
      <c r="B15" s="218">
        <f t="shared" si="0"/>
        <v>680</v>
      </c>
      <c r="C15" s="115">
        <f t="shared" si="1"/>
        <v>3330481.08</v>
      </c>
      <c r="D15" s="72">
        <f t="shared" si="2"/>
        <v>69267</v>
      </c>
      <c r="E15" s="239">
        <f t="shared" si="3"/>
        <v>48.081786131924297</v>
      </c>
      <c r="F15" s="218">
        <v>6</v>
      </c>
      <c r="G15" s="115">
        <v>30542.99</v>
      </c>
      <c r="H15" s="72">
        <v>321</v>
      </c>
      <c r="I15" s="239">
        <f t="shared" si="4"/>
        <v>95.149501557632405</v>
      </c>
      <c r="J15" s="218">
        <v>674</v>
      </c>
      <c r="K15" s="115">
        <v>3299938.09</v>
      </c>
      <c r="L15" s="72">
        <v>68946</v>
      </c>
      <c r="M15" s="239">
        <f t="shared" si="5"/>
        <v>47.862647434223881</v>
      </c>
    </row>
    <row r="16" spans="1:13" ht="15" customHeight="1" x14ac:dyDescent="0.2">
      <c r="A16" s="250" t="s">
        <v>40</v>
      </c>
      <c r="B16" s="218">
        <f t="shared" si="0"/>
        <v>613</v>
      </c>
      <c r="C16" s="115">
        <f t="shared" si="1"/>
        <v>3097379.51</v>
      </c>
      <c r="D16" s="72">
        <f t="shared" si="2"/>
        <v>54495</v>
      </c>
      <c r="E16" s="239">
        <f t="shared" si="3"/>
        <v>56.837866042756211</v>
      </c>
      <c r="F16" s="218">
        <v>1</v>
      </c>
      <c r="G16" s="115">
        <v>4308</v>
      </c>
      <c r="H16" s="72">
        <v>80</v>
      </c>
      <c r="I16" s="239"/>
      <c r="J16" s="218">
        <v>612</v>
      </c>
      <c r="K16" s="115">
        <v>3093071.51</v>
      </c>
      <c r="L16" s="72">
        <v>54415</v>
      </c>
      <c r="M16" s="239">
        <f t="shared" si="5"/>
        <v>56.842258752182296</v>
      </c>
    </row>
    <row r="17" spans="1:13" ht="15" customHeight="1" x14ac:dyDescent="0.2">
      <c r="A17" s="250" t="s">
        <v>41</v>
      </c>
      <c r="B17" s="218">
        <f t="shared" si="0"/>
        <v>564</v>
      </c>
      <c r="C17" s="115">
        <f t="shared" si="1"/>
        <v>2792832.2600000002</v>
      </c>
      <c r="D17" s="72">
        <f t="shared" si="2"/>
        <v>60370</v>
      </c>
      <c r="E17" s="239">
        <f t="shared" si="3"/>
        <v>46.261922478052014</v>
      </c>
      <c r="F17" s="218">
        <v>5</v>
      </c>
      <c r="G17" s="115">
        <v>16148.91</v>
      </c>
      <c r="H17" s="72">
        <v>290</v>
      </c>
      <c r="I17" s="239">
        <f t="shared" si="4"/>
        <v>55.685896551724134</v>
      </c>
      <c r="J17" s="218">
        <v>559</v>
      </c>
      <c r="K17" s="115">
        <v>2776683.35</v>
      </c>
      <c r="L17" s="72">
        <v>60080</v>
      </c>
      <c r="M17" s="239">
        <f t="shared" si="5"/>
        <v>46.216433921438082</v>
      </c>
    </row>
    <row r="18" spans="1:13" ht="15" customHeight="1" x14ac:dyDescent="0.2">
      <c r="A18" s="250" t="s">
        <v>42</v>
      </c>
      <c r="B18" s="218">
        <f t="shared" si="0"/>
        <v>585</v>
      </c>
      <c r="C18" s="115">
        <f t="shared" si="1"/>
        <v>2805499.42</v>
      </c>
      <c r="D18" s="72">
        <f t="shared" si="2"/>
        <v>52544</v>
      </c>
      <c r="E18" s="239">
        <f t="shared" si="3"/>
        <v>53.393335490255787</v>
      </c>
      <c r="F18" s="218">
        <v>2</v>
      </c>
      <c r="G18" s="115">
        <v>3004.27</v>
      </c>
      <c r="H18" s="72">
        <v>57</v>
      </c>
      <c r="I18" s="239"/>
      <c r="J18" s="218">
        <v>583</v>
      </c>
      <c r="K18" s="115">
        <v>2802495.15</v>
      </c>
      <c r="L18" s="72">
        <v>52487</v>
      </c>
      <c r="M18" s="239">
        <f t="shared" si="5"/>
        <v>53.394081391582674</v>
      </c>
    </row>
    <row r="19" spans="1:13" ht="15" customHeight="1" x14ac:dyDescent="0.2">
      <c r="A19" s="250" t="s">
        <v>43</v>
      </c>
      <c r="B19" s="218">
        <f t="shared" si="0"/>
        <v>455</v>
      </c>
      <c r="C19" s="115">
        <f t="shared" si="1"/>
        <v>2188821.4</v>
      </c>
      <c r="D19" s="72">
        <f t="shared" si="2"/>
        <v>45165</v>
      </c>
      <c r="E19" s="239">
        <f t="shared" si="3"/>
        <v>48.462778700321046</v>
      </c>
      <c r="F19" s="218">
        <v>1</v>
      </c>
      <c r="G19" s="115">
        <v>1077</v>
      </c>
      <c r="H19" s="72">
        <v>21</v>
      </c>
      <c r="I19" s="239"/>
      <c r="J19" s="218">
        <v>454</v>
      </c>
      <c r="K19" s="115">
        <v>2187744.4</v>
      </c>
      <c r="L19" s="72">
        <v>45144</v>
      </c>
      <c r="M19" s="239">
        <f t="shared" si="5"/>
        <v>48.461465532518162</v>
      </c>
    </row>
    <row r="20" spans="1:13" ht="15" customHeight="1" x14ac:dyDescent="0.2">
      <c r="A20" s="250" t="s">
        <v>44</v>
      </c>
      <c r="B20" s="218">
        <f t="shared" si="0"/>
        <v>1324</v>
      </c>
      <c r="C20" s="115">
        <f t="shared" si="1"/>
        <v>6718389.3099999996</v>
      </c>
      <c r="D20" s="72">
        <f t="shared" si="2"/>
        <v>121374</v>
      </c>
      <c r="E20" s="239">
        <f t="shared" si="3"/>
        <v>55.352788158913768</v>
      </c>
      <c r="F20" s="218">
        <v>6</v>
      </c>
      <c r="G20" s="115">
        <v>25794.34</v>
      </c>
      <c r="H20" s="72">
        <v>265</v>
      </c>
      <c r="I20" s="239">
        <f t="shared" si="4"/>
        <v>97.3371320754717</v>
      </c>
      <c r="J20" s="218">
        <v>1318</v>
      </c>
      <c r="K20" s="115">
        <v>6692594.9699999997</v>
      </c>
      <c r="L20" s="72">
        <v>121109</v>
      </c>
      <c r="M20" s="239">
        <f t="shared" si="5"/>
        <v>55.26092173166321</v>
      </c>
    </row>
    <row r="21" spans="1:13" ht="15" customHeight="1" x14ac:dyDescent="0.2">
      <c r="A21" s="250" t="s">
        <v>45</v>
      </c>
      <c r="B21" s="218">
        <f t="shared" si="0"/>
        <v>504</v>
      </c>
      <c r="C21" s="115">
        <f t="shared" si="1"/>
        <v>2645551.75</v>
      </c>
      <c r="D21" s="72">
        <f t="shared" si="2"/>
        <v>50501</v>
      </c>
      <c r="E21" s="239">
        <f t="shared" si="3"/>
        <v>52.386126017306587</v>
      </c>
      <c r="F21" s="218">
        <v>2</v>
      </c>
      <c r="G21" s="115">
        <v>3789.08</v>
      </c>
      <c r="H21" s="72">
        <v>78</v>
      </c>
      <c r="I21" s="239">
        <f t="shared" si="4"/>
        <v>48.577948717948715</v>
      </c>
      <c r="J21" s="218">
        <v>502</v>
      </c>
      <c r="K21" s="115">
        <v>2641762.67</v>
      </c>
      <c r="L21" s="72">
        <v>50423</v>
      </c>
      <c r="M21" s="239">
        <f t="shared" si="5"/>
        <v>52.392016936715386</v>
      </c>
    </row>
    <row r="22" spans="1:13" ht="15" customHeight="1" x14ac:dyDescent="0.2">
      <c r="A22" s="250" t="s">
        <v>46</v>
      </c>
      <c r="B22" s="218">
        <f t="shared" si="0"/>
        <v>1132</v>
      </c>
      <c r="C22" s="115">
        <f t="shared" si="1"/>
        <v>5647106.2199999997</v>
      </c>
      <c r="D22" s="72">
        <f t="shared" si="2"/>
        <v>113713</v>
      </c>
      <c r="E22" s="239">
        <f t="shared" si="3"/>
        <v>49.661043328379336</v>
      </c>
      <c r="F22" s="218">
        <v>2</v>
      </c>
      <c r="G22" s="115">
        <v>7700.55</v>
      </c>
      <c r="H22" s="72">
        <v>150</v>
      </c>
      <c r="I22" s="239">
        <f t="shared" si="4"/>
        <v>51.337000000000003</v>
      </c>
      <c r="J22" s="218">
        <v>1130</v>
      </c>
      <c r="K22" s="115">
        <v>5639405.6699999999</v>
      </c>
      <c r="L22" s="72">
        <v>113563</v>
      </c>
      <c r="M22" s="239">
        <f t="shared" si="5"/>
        <v>49.658829636413266</v>
      </c>
    </row>
    <row r="23" spans="1:13" ht="15" customHeight="1" x14ac:dyDescent="0.2">
      <c r="A23" s="250" t="s">
        <v>47</v>
      </c>
      <c r="B23" s="218">
        <f t="shared" si="0"/>
        <v>5515</v>
      </c>
      <c r="C23" s="115">
        <f t="shared" si="1"/>
        <v>30454753</v>
      </c>
      <c r="D23" s="72">
        <f t="shared" si="2"/>
        <v>602778</v>
      </c>
      <c r="E23" s="239">
        <f t="shared" si="3"/>
        <v>50.523995567190575</v>
      </c>
      <c r="F23" s="218">
        <v>24</v>
      </c>
      <c r="G23" s="115">
        <v>108262.89</v>
      </c>
      <c r="H23" s="72">
        <v>1376</v>
      </c>
      <c r="I23" s="239">
        <f t="shared" si="4"/>
        <v>78.67942587209302</v>
      </c>
      <c r="J23" s="218">
        <v>5491</v>
      </c>
      <c r="K23" s="115">
        <v>30346490.109999999</v>
      </c>
      <c r="L23" s="72">
        <v>601402</v>
      </c>
      <c r="M23" s="239">
        <f t="shared" si="5"/>
        <v>50.459576306696682</v>
      </c>
    </row>
    <row r="24" spans="1:13" ht="15" customHeight="1" x14ac:dyDescent="0.2">
      <c r="A24" s="250" t="s">
        <v>48</v>
      </c>
      <c r="B24" s="218">
        <f t="shared" si="0"/>
        <v>589</v>
      </c>
      <c r="C24" s="115">
        <f t="shared" si="1"/>
        <v>2988873.49</v>
      </c>
      <c r="D24" s="72">
        <f t="shared" si="2"/>
        <v>54980</v>
      </c>
      <c r="E24" s="239">
        <f>C24/D24</f>
        <v>54.362922699163335</v>
      </c>
      <c r="F24" s="218"/>
      <c r="G24" s="115"/>
      <c r="H24" s="72"/>
      <c r="I24" s="239"/>
      <c r="J24" s="218">
        <v>589</v>
      </c>
      <c r="K24" s="115">
        <v>2988873.49</v>
      </c>
      <c r="L24" s="72">
        <v>54980</v>
      </c>
      <c r="M24" s="239">
        <f>K24/L24</f>
        <v>54.362922699163335</v>
      </c>
    </row>
    <row r="25" spans="1:13" ht="15" customHeight="1" x14ac:dyDescent="0.2">
      <c r="A25" s="250" t="s">
        <v>49</v>
      </c>
      <c r="B25" s="218">
        <f t="shared" si="0"/>
        <v>1188</v>
      </c>
      <c r="C25" s="115">
        <f t="shared" si="1"/>
        <v>6279961.96</v>
      </c>
      <c r="D25" s="72">
        <f t="shared" si="2"/>
        <v>129798</v>
      </c>
      <c r="E25" s="239">
        <f t="shared" si="3"/>
        <v>48.38257877625233</v>
      </c>
      <c r="F25" s="218">
        <v>5</v>
      </c>
      <c r="G25" s="115">
        <v>15664.61</v>
      </c>
      <c r="H25" s="72">
        <v>372</v>
      </c>
      <c r="I25" s="239">
        <f t="shared" ref="I25:I28" si="6">G25/H25</f>
        <v>42.109166666666667</v>
      </c>
      <c r="J25" s="218">
        <v>1183</v>
      </c>
      <c r="K25" s="115">
        <v>6264297.3499999996</v>
      </c>
      <c r="L25" s="72">
        <v>129426</v>
      </c>
      <c r="M25" s="239">
        <f t="shared" ref="M25:M28" si="7">K25/L25</f>
        <v>48.400610001081695</v>
      </c>
    </row>
    <row r="26" spans="1:13" ht="15" customHeight="1" x14ac:dyDescent="0.2">
      <c r="A26" s="250" t="s">
        <v>50</v>
      </c>
      <c r="B26" s="218">
        <f t="shared" si="0"/>
        <v>409</v>
      </c>
      <c r="C26" s="115">
        <f t="shared" si="1"/>
        <v>2026042.9700000002</v>
      </c>
      <c r="D26" s="72">
        <f t="shared" si="2"/>
        <v>37556</v>
      </c>
      <c r="E26" s="239">
        <f t="shared" si="3"/>
        <v>53.947251304718293</v>
      </c>
      <c r="F26" s="218">
        <v>1</v>
      </c>
      <c r="G26" s="115">
        <v>4092.6</v>
      </c>
      <c r="H26" s="72">
        <v>76</v>
      </c>
      <c r="I26" s="239">
        <f t="shared" si="6"/>
        <v>53.85</v>
      </c>
      <c r="J26" s="218">
        <v>408</v>
      </c>
      <c r="K26" s="115">
        <v>2021950.37</v>
      </c>
      <c r="L26" s="72">
        <v>37480</v>
      </c>
      <c r="M26" s="239">
        <f t="shared" si="7"/>
        <v>53.947448505869801</v>
      </c>
    </row>
    <row r="27" spans="1:13" ht="15" customHeight="1" x14ac:dyDescent="0.2">
      <c r="A27" s="250" t="s">
        <v>51</v>
      </c>
      <c r="B27" s="218">
        <f t="shared" si="0"/>
        <v>785</v>
      </c>
      <c r="C27" s="115">
        <f t="shared" si="1"/>
        <v>4038865.51</v>
      </c>
      <c r="D27" s="72">
        <f t="shared" si="2"/>
        <v>82877</v>
      </c>
      <c r="E27" s="239">
        <f t="shared" si="3"/>
        <v>48.733249393679785</v>
      </c>
      <c r="F27" s="218"/>
      <c r="G27" s="115"/>
      <c r="H27" s="72"/>
      <c r="I27" s="239"/>
      <c r="J27" s="218">
        <v>785</v>
      </c>
      <c r="K27" s="115">
        <v>4038865.51</v>
      </c>
      <c r="L27" s="72">
        <v>82877</v>
      </c>
      <c r="M27" s="239">
        <f t="shared" si="7"/>
        <v>48.733249393679785</v>
      </c>
    </row>
    <row r="28" spans="1:13" ht="15" customHeight="1" x14ac:dyDescent="0.2">
      <c r="A28" s="250" t="s">
        <v>52</v>
      </c>
      <c r="B28" s="218">
        <f t="shared" si="0"/>
        <v>570</v>
      </c>
      <c r="C28" s="115">
        <f t="shared" si="1"/>
        <v>2747660.3</v>
      </c>
      <c r="D28" s="72">
        <f t="shared" si="2"/>
        <v>58863</v>
      </c>
      <c r="E28" s="239">
        <f t="shared" si="3"/>
        <v>46.678903555714115</v>
      </c>
      <c r="F28" s="218">
        <v>2</v>
      </c>
      <c r="G28" s="115">
        <v>8788.3799999999992</v>
      </c>
      <c r="H28" s="72">
        <v>98</v>
      </c>
      <c r="I28" s="239">
        <f t="shared" si="6"/>
        <v>89.6773469387755</v>
      </c>
      <c r="J28" s="218">
        <v>568</v>
      </c>
      <c r="K28" s="115">
        <v>2738871.92</v>
      </c>
      <c r="L28" s="72">
        <v>58765</v>
      </c>
      <c r="M28" s="239">
        <f t="shared" si="7"/>
        <v>46.607196800816808</v>
      </c>
    </row>
    <row r="29" spans="1:13" ht="15" customHeight="1" x14ac:dyDescent="0.2">
      <c r="A29" s="250" t="s">
        <v>53</v>
      </c>
      <c r="B29" s="218">
        <f t="shared" si="0"/>
        <v>22900</v>
      </c>
      <c r="C29" s="115">
        <f t="shared" si="1"/>
        <v>169418217.81</v>
      </c>
      <c r="D29" s="72">
        <f t="shared" si="2"/>
        <v>3132984</v>
      </c>
      <c r="E29" s="239">
        <f>C29/D29</f>
        <v>54.075672844163904</v>
      </c>
      <c r="F29" s="218">
        <v>99</v>
      </c>
      <c r="G29" s="115">
        <v>657711.75</v>
      </c>
      <c r="H29" s="72">
        <v>6782</v>
      </c>
      <c r="I29" s="239">
        <f>G29/H29</f>
        <v>96.979025361250365</v>
      </c>
      <c r="J29" s="218">
        <v>22801</v>
      </c>
      <c r="K29" s="115">
        <v>168760506.06</v>
      </c>
      <c r="L29" s="72">
        <v>3126202</v>
      </c>
      <c r="M29" s="239">
        <f>K29/L29</f>
        <v>53.982598072677327</v>
      </c>
    </row>
    <row r="30" spans="1:13" ht="15" customHeight="1" x14ac:dyDescent="0.2">
      <c r="A30" s="250" t="s">
        <v>54</v>
      </c>
      <c r="B30" s="218">
        <f t="shared" si="0"/>
        <v>1419</v>
      </c>
      <c r="C30" s="115">
        <f t="shared" si="1"/>
        <v>7823554.7700000005</v>
      </c>
      <c r="D30" s="72">
        <f t="shared" si="2"/>
        <v>211853</v>
      </c>
      <c r="E30" s="239">
        <f t="shared" ref="E30:E37" si="8">C30/D30</f>
        <v>36.929166780739479</v>
      </c>
      <c r="F30" s="218">
        <v>6</v>
      </c>
      <c r="G30" s="115">
        <v>16026.33</v>
      </c>
      <c r="H30" s="72">
        <v>297</v>
      </c>
      <c r="I30" s="239">
        <f t="shared" ref="I30:I37" si="9">G30/H30</f>
        <v>53.960707070707073</v>
      </c>
      <c r="J30" s="218">
        <v>1413</v>
      </c>
      <c r="K30" s="115">
        <v>7807528.4400000004</v>
      </c>
      <c r="L30" s="72">
        <v>211556</v>
      </c>
      <c r="M30" s="239">
        <f t="shared" ref="M30:M37" si="10">K30/L30</f>
        <v>36.905256480553611</v>
      </c>
    </row>
    <row r="31" spans="1:13" ht="15" customHeight="1" x14ac:dyDescent="0.2">
      <c r="A31" s="250" t="s">
        <v>55</v>
      </c>
      <c r="B31" s="218">
        <f t="shared" si="0"/>
        <v>1827</v>
      </c>
      <c r="C31" s="115">
        <f t="shared" si="1"/>
        <v>9494945.8099999987</v>
      </c>
      <c r="D31" s="72">
        <f t="shared" si="2"/>
        <v>198582</v>
      </c>
      <c r="E31" s="239">
        <f t="shared" si="8"/>
        <v>47.813728384244286</v>
      </c>
      <c r="F31" s="218">
        <v>10</v>
      </c>
      <c r="G31" s="115">
        <v>67144.44</v>
      </c>
      <c r="H31" s="72">
        <v>766</v>
      </c>
      <c r="I31" s="239">
        <f t="shared" si="9"/>
        <v>87.65592689295039</v>
      </c>
      <c r="J31" s="218">
        <v>1817</v>
      </c>
      <c r="K31" s="115">
        <v>9427801.3699999992</v>
      </c>
      <c r="L31" s="72">
        <v>197816</v>
      </c>
      <c r="M31" s="239">
        <f t="shared" si="10"/>
        <v>47.659448022404653</v>
      </c>
    </row>
    <row r="32" spans="1:13" ht="15" customHeight="1" x14ac:dyDescent="0.2">
      <c r="A32" s="250" t="s">
        <v>56</v>
      </c>
      <c r="B32" s="218">
        <f t="shared" si="0"/>
        <v>683</v>
      </c>
      <c r="C32" s="115">
        <f t="shared" si="1"/>
        <v>3425938.94</v>
      </c>
      <c r="D32" s="72">
        <f t="shared" si="2"/>
        <v>62996</v>
      </c>
      <c r="E32" s="239">
        <f t="shared" si="8"/>
        <v>54.383436091180393</v>
      </c>
      <c r="F32" s="218"/>
      <c r="G32" s="115"/>
      <c r="H32" s="72"/>
      <c r="I32" s="239"/>
      <c r="J32" s="218">
        <v>683</v>
      </c>
      <c r="K32" s="115">
        <v>3425938.94</v>
      </c>
      <c r="L32" s="72">
        <v>62996</v>
      </c>
      <c r="M32" s="239">
        <f t="shared" si="10"/>
        <v>54.383436091180393</v>
      </c>
    </row>
    <row r="33" spans="1:14" ht="15" customHeight="1" x14ac:dyDescent="0.2">
      <c r="A33" s="250" t="s">
        <v>57</v>
      </c>
      <c r="B33" s="218">
        <f t="shared" si="0"/>
        <v>504</v>
      </c>
      <c r="C33" s="115">
        <f t="shared" si="1"/>
        <v>2421742.6599999997</v>
      </c>
      <c r="D33" s="72">
        <f t="shared" si="2"/>
        <v>52141</v>
      </c>
      <c r="E33" s="239">
        <f t="shared" si="8"/>
        <v>46.446034023129585</v>
      </c>
      <c r="F33" s="218">
        <v>2</v>
      </c>
      <c r="G33" s="115">
        <v>8113.01</v>
      </c>
      <c r="H33" s="72">
        <v>105</v>
      </c>
      <c r="I33" s="239">
        <f t="shared" si="9"/>
        <v>77.266761904761907</v>
      </c>
      <c r="J33" s="218">
        <v>502</v>
      </c>
      <c r="K33" s="115">
        <v>2413629.65</v>
      </c>
      <c r="L33" s="72">
        <v>52036</v>
      </c>
      <c r="M33" s="239">
        <f t="shared" si="10"/>
        <v>46.383842916442461</v>
      </c>
    </row>
    <row r="34" spans="1:14" ht="15" customHeight="1" x14ac:dyDescent="0.2">
      <c r="A34" s="250" t="s">
        <v>58</v>
      </c>
      <c r="B34" s="218">
        <f t="shared" si="0"/>
        <v>1058</v>
      </c>
      <c r="C34" s="115">
        <f t="shared" si="1"/>
        <v>5229531.83</v>
      </c>
      <c r="D34" s="72">
        <f t="shared" si="2"/>
        <v>102436</v>
      </c>
      <c r="E34" s="239">
        <f t="shared" si="8"/>
        <v>51.051698914444138</v>
      </c>
      <c r="F34" s="218">
        <v>5</v>
      </c>
      <c r="G34" s="115">
        <v>19953.95</v>
      </c>
      <c r="H34" s="72">
        <v>325</v>
      </c>
      <c r="I34" s="239">
        <f t="shared" si="9"/>
        <v>61.39676923076923</v>
      </c>
      <c r="J34" s="218">
        <v>1053</v>
      </c>
      <c r="K34" s="115">
        <v>5209577.88</v>
      </c>
      <c r="L34" s="72">
        <v>102111</v>
      </c>
      <c r="M34" s="239">
        <f t="shared" si="10"/>
        <v>51.018772512266061</v>
      </c>
    </row>
    <row r="35" spans="1:14" ht="15" customHeight="1" x14ac:dyDescent="0.2">
      <c r="A35" s="250" t="s">
        <v>59</v>
      </c>
      <c r="B35" s="218">
        <f t="shared" si="0"/>
        <v>840</v>
      </c>
      <c r="C35" s="115">
        <f t="shared" si="1"/>
        <v>4189110.5999999996</v>
      </c>
      <c r="D35" s="72">
        <f t="shared" si="2"/>
        <v>85276</v>
      </c>
      <c r="E35" s="239">
        <f t="shared" si="8"/>
        <v>49.124145128758379</v>
      </c>
      <c r="F35" s="218">
        <v>2</v>
      </c>
      <c r="G35" s="115">
        <v>7286.76</v>
      </c>
      <c r="H35" s="72">
        <v>139</v>
      </c>
      <c r="I35" s="239">
        <f t="shared" si="9"/>
        <v>52.422733812949645</v>
      </c>
      <c r="J35" s="218">
        <v>838</v>
      </c>
      <c r="K35" s="115">
        <v>4181823.84</v>
      </c>
      <c r="L35" s="72">
        <v>85137</v>
      </c>
      <c r="M35" s="239">
        <f t="shared" si="10"/>
        <v>49.118759646217271</v>
      </c>
    </row>
    <row r="36" spans="1:14" ht="15" customHeight="1" x14ac:dyDescent="0.2">
      <c r="A36" s="250" t="s">
        <v>60</v>
      </c>
      <c r="B36" s="218">
        <f t="shared" si="0"/>
        <v>714</v>
      </c>
      <c r="C36" s="115">
        <f t="shared" si="1"/>
        <v>3547623.25</v>
      </c>
      <c r="D36" s="72">
        <f t="shared" si="2"/>
        <v>66325</v>
      </c>
      <c r="E36" s="239">
        <f t="shared" si="8"/>
        <v>53.488477195627588</v>
      </c>
      <c r="F36" s="218">
        <v>4</v>
      </c>
      <c r="G36" s="115">
        <v>9253.01</v>
      </c>
      <c r="H36" s="72">
        <v>123</v>
      </c>
      <c r="I36" s="239">
        <f t="shared" si="9"/>
        <v>75.227723577235778</v>
      </c>
      <c r="J36" s="218">
        <v>710</v>
      </c>
      <c r="K36" s="115">
        <v>3538370.24</v>
      </c>
      <c r="L36" s="72">
        <v>66202</v>
      </c>
      <c r="M36" s="239">
        <f t="shared" si="10"/>
        <v>53.448086764750315</v>
      </c>
      <c r="N36" s="211"/>
    </row>
    <row r="37" spans="1:14" ht="20.100000000000001" customHeight="1" x14ac:dyDescent="0.2">
      <c r="A37" s="329" t="s">
        <v>5</v>
      </c>
      <c r="B37" s="332">
        <f>SUM(B9:B36)</f>
        <v>55818</v>
      </c>
      <c r="C37" s="331">
        <f>SUM(C9:C36)</f>
        <v>340276760.40999997</v>
      </c>
      <c r="D37" s="330">
        <f>SUM(D9:D36)</f>
        <v>6588588</v>
      </c>
      <c r="E37" s="333">
        <f t="shared" si="8"/>
        <v>51.646386207484817</v>
      </c>
      <c r="F37" s="332">
        <f>SUM(F9:F36)</f>
        <v>217</v>
      </c>
      <c r="G37" s="331">
        <f>SUM(G9:G36)</f>
        <v>1120711.5699999998</v>
      </c>
      <c r="H37" s="120">
        <f>SUM(H9:H36)</f>
        <v>13225</v>
      </c>
      <c r="I37" s="233">
        <f t="shared" si="9"/>
        <v>84.741895652173895</v>
      </c>
      <c r="J37" s="220">
        <f>SUM(J9:J36)</f>
        <v>55601</v>
      </c>
      <c r="K37" s="132">
        <f>SUM(K9:K36)</f>
        <v>339156048.83999997</v>
      </c>
      <c r="L37" s="120">
        <f>SUM(L9:L36)</f>
        <v>6575363</v>
      </c>
      <c r="M37" s="233">
        <f t="shared" si="10"/>
        <v>51.579821348266243</v>
      </c>
    </row>
    <row r="38" spans="1:14" ht="9.9499999999999993" customHeight="1" x14ac:dyDescent="0.2"/>
    <row r="39" spans="1:14" ht="28.5" customHeight="1" x14ac:dyDescent="0.2">
      <c r="A39" s="366" t="s">
        <v>381</v>
      </c>
      <c r="B39" s="366"/>
      <c r="C39" s="366"/>
      <c r="D39" s="366"/>
      <c r="E39" s="366"/>
      <c r="F39" s="366"/>
      <c r="G39" s="366"/>
      <c r="H39" s="366"/>
      <c r="I39" s="366"/>
      <c r="J39" s="366"/>
      <c r="K39" s="366"/>
      <c r="L39" s="366"/>
      <c r="M39" s="366"/>
    </row>
    <row r="40" spans="1:14" ht="15" customHeight="1" x14ac:dyDescent="0.2">
      <c r="A40" s="352" t="s">
        <v>295</v>
      </c>
      <c r="B40" s="352"/>
      <c r="C40" s="352"/>
      <c r="D40" s="352"/>
      <c r="E40" s="352"/>
      <c r="F40" s="352"/>
      <c r="G40" s="352"/>
      <c r="H40" s="352"/>
      <c r="I40" s="352"/>
      <c r="J40" s="352"/>
      <c r="K40" s="352"/>
      <c r="L40" s="352"/>
    </row>
    <row r="41" spans="1:14" ht="15" customHeight="1" x14ac:dyDescent="0.2">
      <c r="A41" s="352" t="s">
        <v>196</v>
      </c>
      <c r="B41" s="352"/>
      <c r="C41" s="352"/>
      <c r="D41" s="352"/>
      <c r="E41" s="352"/>
      <c r="F41" s="352"/>
      <c r="G41" s="352"/>
      <c r="H41" s="352"/>
      <c r="I41" s="352"/>
      <c r="J41" s="352"/>
      <c r="K41" s="352"/>
      <c r="L41" s="352"/>
    </row>
  </sheetData>
  <mergeCells count="9">
    <mergeCell ref="A3:H3"/>
    <mergeCell ref="A40:L40"/>
    <mergeCell ref="A41:L41"/>
    <mergeCell ref="F6:I6"/>
    <mergeCell ref="J6:M6"/>
    <mergeCell ref="A6:A7"/>
    <mergeCell ref="B6:E6"/>
    <mergeCell ref="A39:M39"/>
    <mergeCell ref="A4:I4"/>
  </mergeCells>
  <phoneticPr fontId="0" type="noConversion"/>
  <hyperlinks>
    <hyperlink ref="A1" location="Съдържание!Print_Area" display="към съдържанието" xr:uid="{00000000-0004-0000-2F00-000000000000}"/>
  </hyperlinks>
  <printOptions horizontalCentered="1"/>
  <pageMargins left="0.39370078740157483" right="0.39370078740157483" top="0.59055118110236227" bottom="0.39370078740157483" header="0.39370078740157483" footer="0.39370078740157483"/>
  <pageSetup paperSize="9" scale="70" orientation="landscape" r:id="rId1"/>
  <headerFooter alignWithMargins="0"/>
  <colBreaks count="1" manualBreakCount="1">
    <brk id="5" min="2" max="40"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F62"/>
  <sheetViews>
    <sheetView zoomScale="73" zoomScaleNormal="73" zoomScaleSheetLayoutView="82" workbookViewId="0">
      <selection activeCell="S31" sqref="S31"/>
    </sheetView>
  </sheetViews>
  <sheetFormatPr defaultRowHeight="12.75" x14ac:dyDescent="0.2"/>
  <cols>
    <col min="1" max="1" width="22.7109375" customWidth="1"/>
    <col min="2" max="2" width="13.7109375" customWidth="1"/>
    <col min="3" max="3" width="18.7109375" customWidth="1"/>
    <col min="4" max="4" width="13.7109375" customWidth="1"/>
    <col min="5" max="5" width="14.85546875" customWidth="1"/>
    <col min="13" max="13" width="14.28515625" bestFit="1" customWidth="1"/>
  </cols>
  <sheetData>
    <row r="1" spans="1:5" s="5" customFormat="1" ht="15" x14ac:dyDescent="0.2">
      <c r="A1" s="159" t="s">
        <v>64</v>
      </c>
      <c r="B1" s="74"/>
      <c r="C1" s="74"/>
      <c r="D1" s="82"/>
      <c r="E1" s="76"/>
    </row>
    <row r="2" spans="1:5" s="5" customFormat="1" ht="15" x14ac:dyDescent="0.2">
      <c r="A2" s="159"/>
      <c r="B2" s="261"/>
      <c r="C2" s="261"/>
      <c r="D2" s="82"/>
      <c r="E2" s="76"/>
    </row>
    <row r="3" spans="1:5" s="5" customFormat="1" ht="15" customHeight="1" x14ac:dyDescent="0.2">
      <c r="A3" s="371" t="s">
        <v>321</v>
      </c>
      <c r="B3" s="371"/>
      <c r="C3" s="371"/>
      <c r="D3" s="371"/>
      <c r="E3" s="371"/>
    </row>
    <row r="4" spans="1:5" ht="45" customHeight="1" x14ac:dyDescent="0.2">
      <c r="A4" s="380" t="s">
        <v>383</v>
      </c>
      <c r="B4" s="380"/>
      <c r="C4" s="380"/>
      <c r="D4" s="380"/>
      <c r="E4" s="380"/>
    </row>
    <row r="5" spans="1:5" ht="15" customHeight="1" x14ac:dyDescent="0.2"/>
    <row r="6" spans="1:5" ht="50.1" customHeight="1" x14ac:dyDescent="0.2">
      <c r="A6" s="142" t="s">
        <v>288</v>
      </c>
      <c r="B6" s="141" t="s">
        <v>132</v>
      </c>
      <c r="C6" s="142" t="s">
        <v>206</v>
      </c>
      <c r="D6" s="142" t="s">
        <v>66</v>
      </c>
      <c r="E6" s="142" t="s">
        <v>207</v>
      </c>
    </row>
    <row r="7" spans="1:5" ht="20.100000000000001" customHeight="1" x14ac:dyDescent="0.2">
      <c r="A7" s="123">
        <v>1</v>
      </c>
      <c r="B7" s="122">
        <v>2</v>
      </c>
      <c r="C7" s="123">
        <v>3</v>
      </c>
      <c r="D7" s="123">
        <v>4</v>
      </c>
      <c r="E7" s="123" t="s">
        <v>195</v>
      </c>
    </row>
    <row r="8" spans="1:5" ht="15" customHeight="1" x14ac:dyDescent="0.2">
      <c r="A8" s="94" t="s">
        <v>33</v>
      </c>
      <c r="B8" s="72">
        <v>329</v>
      </c>
      <c r="C8" s="115">
        <v>203167.25</v>
      </c>
      <c r="D8" s="72">
        <v>2810</v>
      </c>
      <c r="E8" s="81">
        <f>C8/D8</f>
        <v>72.301512455516018</v>
      </c>
    </row>
    <row r="9" spans="1:5" ht="15" customHeight="1" x14ac:dyDescent="0.2">
      <c r="A9" s="94" t="s">
        <v>34</v>
      </c>
      <c r="B9" s="72">
        <v>409</v>
      </c>
      <c r="C9" s="115">
        <v>273766.2</v>
      </c>
      <c r="D9" s="72">
        <v>3659</v>
      </c>
      <c r="E9" s="81">
        <f>C9/D9</f>
        <v>74.819950806231219</v>
      </c>
    </row>
    <row r="10" spans="1:5" ht="15" customHeight="1" x14ac:dyDescent="0.2">
      <c r="A10" s="94" t="s">
        <v>35</v>
      </c>
      <c r="B10" s="72">
        <v>659</v>
      </c>
      <c r="C10" s="115">
        <v>530754.43000000005</v>
      </c>
      <c r="D10" s="72">
        <v>5832</v>
      </c>
      <c r="E10" s="81">
        <f t="shared" ref="E10:E35" si="0">C10/D10</f>
        <v>91.007275377229092</v>
      </c>
    </row>
    <row r="11" spans="1:5" ht="15" customHeight="1" x14ac:dyDescent="0.2">
      <c r="A11" s="94" t="s">
        <v>36</v>
      </c>
      <c r="B11" s="72">
        <v>203</v>
      </c>
      <c r="C11" s="115">
        <v>129153.8</v>
      </c>
      <c r="D11" s="72">
        <v>1889</v>
      </c>
      <c r="E11" s="81">
        <f t="shared" si="0"/>
        <v>68.3715193223928</v>
      </c>
    </row>
    <row r="12" spans="1:5" ht="15" customHeight="1" x14ac:dyDescent="0.2">
      <c r="A12" s="94" t="s">
        <v>37</v>
      </c>
      <c r="B12" s="72">
        <v>32</v>
      </c>
      <c r="C12" s="115">
        <v>17856.490000000002</v>
      </c>
      <c r="D12" s="72">
        <v>295</v>
      </c>
      <c r="E12" s="81">
        <f t="shared" si="0"/>
        <v>60.530474576271189</v>
      </c>
    </row>
    <row r="13" spans="1:5" ht="15" customHeight="1" x14ac:dyDescent="0.2">
      <c r="A13" s="94" t="s">
        <v>38</v>
      </c>
      <c r="B13" s="72">
        <v>165</v>
      </c>
      <c r="C13" s="115">
        <v>139803.96</v>
      </c>
      <c r="D13" s="72">
        <v>1478</v>
      </c>
      <c r="E13" s="81">
        <f t="shared" si="0"/>
        <v>94.589959404600805</v>
      </c>
    </row>
    <row r="14" spans="1:5" ht="15" customHeight="1" x14ac:dyDescent="0.2">
      <c r="A14" s="94" t="s">
        <v>39</v>
      </c>
      <c r="B14" s="72">
        <v>163</v>
      </c>
      <c r="C14" s="115">
        <v>112446.58</v>
      </c>
      <c r="D14" s="72">
        <v>1418</v>
      </c>
      <c r="E14" s="81">
        <f t="shared" si="0"/>
        <v>79.299421720733434</v>
      </c>
    </row>
    <row r="15" spans="1:5" ht="15" customHeight="1" x14ac:dyDescent="0.2">
      <c r="A15" s="94" t="s">
        <v>40</v>
      </c>
      <c r="B15" s="72">
        <v>132</v>
      </c>
      <c r="C15" s="115">
        <v>82972.69</v>
      </c>
      <c r="D15" s="72">
        <v>1069</v>
      </c>
      <c r="E15" s="81">
        <f t="shared" si="0"/>
        <v>77.617109448082317</v>
      </c>
    </row>
    <row r="16" spans="1:5" ht="15" customHeight="1" x14ac:dyDescent="0.2">
      <c r="A16" s="94" t="s">
        <v>41</v>
      </c>
      <c r="B16" s="72">
        <v>71</v>
      </c>
      <c r="C16" s="115">
        <v>49599.74</v>
      </c>
      <c r="D16" s="72">
        <v>624</v>
      </c>
      <c r="E16" s="81">
        <f t="shared" si="0"/>
        <v>79.486762820512823</v>
      </c>
    </row>
    <row r="17" spans="1:5" ht="15" customHeight="1" x14ac:dyDescent="0.2">
      <c r="A17" s="94" t="s">
        <v>42</v>
      </c>
      <c r="B17" s="72">
        <v>85</v>
      </c>
      <c r="C17" s="115">
        <v>54457.16</v>
      </c>
      <c r="D17" s="72">
        <v>716</v>
      </c>
      <c r="E17" s="81">
        <f t="shared" si="0"/>
        <v>76.057486033519552</v>
      </c>
    </row>
    <row r="18" spans="1:5" ht="15" customHeight="1" x14ac:dyDescent="0.2">
      <c r="A18" s="94" t="s">
        <v>43</v>
      </c>
      <c r="B18" s="72">
        <v>64</v>
      </c>
      <c r="C18" s="115">
        <v>40846.800000000003</v>
      </c>
      <c r="D18" s="72">
        <v>565</v>
      </c>
      <c r="E18" s="81">
        <f t="shared" si="0"/>
        <v>72.295221238938055</v>
      </c>
    </row>
    <row r="19" spans="1:5" ht="15" customHeight="1" x14ac:dyDescent="0.2">
      <c r="A19" s="94" t="s">
        <v>44</v>
      </c>
      <c r="B19" s="72">
        <v>210</v>
      </c>
      <c r="C19" s="115">
        <v>151130.28</v>
      </c>
      <c r="D19" s="72">
        <v>1823</v>
      </c>
      <c r="E19" s="81">
        <f t="shared" si="0"/>
        <v>82.901963795940759</v>
      </c>
    </row>
    <row r="20" spans="1:5" ht="15" customHeight="1" x14ac:dyDescent="0.2">
      <c r="A20" s="94" t="s">
        <v>45</v>
      </c>
      <c r="B20" s="72">
        <v>97</v>
      </c>
      <c r="C20" s="115">
        <v>73204.070000000007</v>
      </c>
      <c r="D20" s="72">
        <v>855</v>
      </c>
      <c r="E20" s="81">
        <f t="shared" si="0"/>
        <v>85.618795321637435</v>
      </c>
    </row>
    <row r="21" spans="1:5" ht="15" customHeight="1" x14ac:dyDescent="0.2">
      <c r="A21" s="94" t="s">
        <v>46</v>
      </c>
      <c r="B21" s="72">
        <v>188</v>
      </c>
      <c r="C21" s="115">
        <v>121475.61</v>
      </c>
      <c r="D21" s="72">
        <v>1546</v>
      </c>
      <c r="E21" s="81">
        <f t="shared" si="0"/>
        <v>78.574133247089264</v>
      </c>
    </row>
    <row r="22" spans="1:5" ht="15" customHeight="1" x14ac:dyDescent="0.2">
      <c r="A22" s="94" t="s">
        <v>47</v>
      </c>
      <c r="B22" s="72">
        <v>1122</v>
      </c>
      <c r="C22" s="115">
        <v>832294.33</v>
      </c>
      <c r="D22" s="72">
        <v>9638</v>
      </c>
      <c r="E22" s="81">
        <f t="shared" si="0"/>
        <v>86.355502178875284</v>
      </c>
    </row>
    <row r="23" spans="1:5" ht="15" customHeight="1" x14ac:dyDescent="0.2">
      <c r="A23" s="94" t="s">
        <v>48</v>
      </c>
      <c r="B23" s="72">
        <v>88</v>
      </c>
      <c r="C23" s="115">
        <v>58987.73</v>
      </c>
      <c r="D23" s="72">
        <v>745</v>
      </c>
      <c r="E23" s="81">
        <f t="shared" si="0"/>
        <v>79.178161073825507</v>
      </c>
    </row>
    <row r="24" spans="1:5" ht="15" customHeight="1" x14ac:dyDescent="0.2">
      <c r="A24" s="94" t="s">
        <v>49</v>
      </c>
      <c r="B24" s="72">
        <v>230</v>
      </c>
      <c r="C24" s="115">
        <v>170795.37</v>
      </c>
      <c r="D24" s="72">
        <v>2004</v>
      </c>
      <c r="E24" s="81">
        <f t="shared" si="0"/>
        <v>85.227230538922157</v>
      </c>
    </row>
    <row r="25" spans="1:5" ht="15" customHeight="1" x14ac:dyDescent="0.2">
      <c r="A25" s="94" t="s">
        <v>50</v>
      </c>
      <c r="B25" s="72">
        <v>62</v>
      </c>
      <c r="C25" s="115">
        <v>40917.269999999997</v>
      </c>
      <c r="D25" s="72">
        <v>570</v>
      </c>
      <c r="E25" s="81">
        <f t="shared" si="0"/>
        <v>71.784684210526308</v>
      </c>
    </row>
    <row r="26" spans="1:5" ht="15" customHeight="1" x14ac:dyDescent="0.2">
      <c r="A26" s="94" t="s">
        <v>51</v>
      </c>
      <c r="B26" s="72">
        <v>122</v>
      </c>
      <c r="C26" s="115">
        <v>76575.28</v>
      </c>
      <c r="D26" s="72">
        <v>1081</v>
      </c>
      <c r="E26" s="81">
        <f t="shared" si="0"/>
        <v>70.837446808510634</v>
      </c>
    </row>
    <row r="27" spans="1:5" ht="15" customHeight="1" x14ac:dyDescent="0.2">
      <c r="A27" s="94" t="s">
        <v>52</v>
      </c>
      <c r="B27" s="72">
        <v>111</v>
      </c>
      <c r="C27" s="115">
        <v>71392.679999999993</v>
      </c>
      <c r="D27" s="72">
        <v>954</v>
      </c>
      <c r="E27" s="81">
        <f t="shared" si="0"/>
        <v>74.835094339622628</v>
      </c>
    </row>
    <row r="28" spans="1:5" ht="15" customHeight="1" x14ac:dyDescent="0.2">
      <c r="A28" s="94" t="s">
        <v>53</v>
      </c>
      <c r="B28" s="72">
        <v>4665</v>
      </c>
      <c r="C28" s="115">
        <v>4738574.76</v>
      </c>
      <c r="D28" s="72">
        <v>40597</v>
      </c>
      <c r="E28" s="81">
        <f t="shared" si="0"/>
        <v>116.72228883907677</v>
      </c>
    </row>
    <row r="29" spans="1:5" ht="15" customHeight="1" x14ac:dyDescent="0.2">
      <c r="A29" s="94" t="s">
        <v>54</v>
      </c>
      <c r="B29" s="72">
        <v>305</v>
      </c>
      <c r="C29" s="115">
        <v>260065.35</v>
      </c>
      <c r="D29" s="72">
        <v>2831</v>
      </c>
      <c r="E29" s="81">
        <f t="shared" si="0"/>
        <v>91.863422818791946</v>
      </c>
    </row>
    <row r="30" spans="1:5" ht="15" customHeight="1" x14ac:dyDescent="0.2">
      <c r="A30" s="94" t="s">
        <v>55</v>
      </c>
      <c r="B30" s="72">
        <v>462</v>
      </c>
      <c r="C30" s="115">
        <v>342679.33</v>
      </c>
      <c r="D30" s="72">
        <v>4152</v>
      </c>
      <c r="E30" s="81">
        <f t="shared" si="0"/>
        <v>82.533557321772648</v>
      </c>
    </row>
    <row r="31" spans="1:5" ht="15" customHeight="1" x14ac:dyDescent="0.2">
      <c r="A31" s="94" t="s">
        <v>56</v>
      </c>
      <c r="B31" s="72">
        <v>125</v>
      </c>
      <c r="C31" s="115">
        <v>89055.85</v>
      </c>
      <c r="D31" s="72">
        <v>1067</v>
      </c>
      <c r="E31" s="81">
        <f t="shared" si="0"/>
        <v>83.46377694470479</v>
      </c>
    </row>
    <row r="32" spans="1:5" ht="15" customHeight="1" x14ac:dyDescent="0.2">
      <c r="A32" s="94" t="s">
        <v>57</v>
      </c>
      <c r="B32" s="72">
        <v>106</v>
      </c>
      <c r="C32" s="115">
        <v>64503.25</v>
      </c>
      <c r="D32" s="72">
        <v>839</v>
      </c>
      <c r="E32" s="81">
        <f t="shared" si="0"/>
        <v>76.881108462455302</v>
      </c>
    </row>
    <row r="33" spans="1:6" ht="15" customHeight="1" x14ac:dyDescent="0.2">
      <c r="A33" s="94" t="s">
        <v>58</v>
      </c>
      <c r="B33" s="72">
        <v>151</v>
      </c>
      <c r="C33" s="115">
        <v>97035.74</v>
      </c>
      <c r="D33" s="72">
        <v>1305</v>
      </c>
      <c r="E33" s="81">
        <f>C33/D33</f>
        <v>74.356888888888889</v>
      </c>
    </row>
    <row r="34" spans="1:6" ht="15" customHeight="1" x14ac:dyDescent="0.2">
      <c r="A34" s="94" t="s">
        <v>59</v>
      </c>
      <c r="B34" s="72">
        <v>166</v>
      </c>
      <c r="C34" s="115">
        <v>118509.03</v>
      </c>
      <c r="D34" s="72">
        <v>1490</v>
      </c>
      <c r="E34" s="81">
        <f t="shared" si="0"/>
        <v>79.536261744966438</v>
      </c>
    </row>
    <row r="35" spans="1:6" ht="15" customHeight="1" x14ac:dyDescent="0.2">
      <c r="A35" s="94" t="s">
        <v>60</v>
      </c>
      <c r="B35" s="72">
        <v>119</v>
      </c>
      <c r="C35" s="115">
        <v>77455.570000000007</v>
      </c>
      <c r="D35" s="72">
        <v>1002</v>
      </c>
      <c r="E35" s="81">
        <f t="shared" si="0"/>
        <v>77.300968063872261</v>
      </c>
    </row>
    <row r="36" spans="1:6" ht="20.100000000000001" customHeight="1" x14ac:dyDescent="0.2">
      <c r="A36" s="212" t="s">
        <v>5</v>
      </c>
      <c r="B36" s="120">
        <f>SUM(B8:B35)</f>
        <v>10641</v>
      </c>
      <c r="C36" s="132">
        <f>SUM(C8:C35)</f>
        <v>9019476.5999999996</v>
      </c>
      <c r="D36" s="120">
        <f>SUM(D8:D35)</f>
        <v>92854</v>
      </c>
      <c r="E36" s="131">
        <f>C36/D36</f>
        <v>97.136112606888233</v>
      </c>
    </row>
    <row r="37" spans="1:6" ht="9.9499999999999993" customHeight="1" x14ac:dyDescent="0.2"/>
    <row r="38" spans="1:6" ht="69.75" customHeight="1" x14ac:dyDescent="0.2">
      <c r="A38" s="366" t="s">
        <v>384</v>
      </c>
      <c r="B38" s="392"/>
      <c r="C38" s="392"/>
      <c r="D38" s="392"/>
      <c r="E38" s="392"/>
      <c r="F38" s="169"/>
    </row>
    <row r="39" spans="1:6" x14ac:dyDescent="0.2">
      <c r="C39" s="1"/>
    </row>
    <row r="40" spans="1:6" x14ac:dyDescent="0.2">
      <c r="C40" s="1"/>
    </row>
    <row r="41" spans="1:6" x14ac:dyDescent="0.2">
      <c r="C41" s="1"/>
    </row>
    <row r="42" spans="1:6" x14ac:dyDescent="0.2">
      <c r="C42" s="1"/>
    </row>
    <row r="43" spans="1:6" x14ac:dyDescent="0.2">
      <c r="C43" s="1"/>
    </row>
    <row r="44" spans="1:6" x14ac:dyDescent="0.2">
      <c r="C44" s="1"/>
    </row>
    <row r="45" spans="1:6" x14ac:dyDescent="0.2">
      <c r="C45" s="1"/>
    </row>
    <row r="46" spans="1:6" x14ac:dyDescent="0.2">
      <c r="C46" s="1"/>
    </row>
    <row r="47" spans="1:6" x14ac:dyDescent="0.2">
      <c r="C47" s="1"/>
    </row>
    <row r="48" spans="1:6" x14ac:dyDescent="0.2">
      <c r="C48" s="1"/>
    </row>
    <row r="49" spans="3:3" x14ac:dyDescent="0.2">
      <c r="C49" s="1"/>
    </row>
    <row r="50" spans="3:3" x14ac:dyDescent="0.2">
      <c r="C50" s="1"/>
    </row>
    <row r="51" spans="3:3" x14ac:dyDescent="0.2">
      <c r="C51" s="1"/>
    </row>
    <row r="52" spans="3:3" x14ac:dyDescent="0.2">
      <c r="C52" s="1"/>
    </row>
    <row r="53" spans="3:3" x14ac:dyDescent="0.2">
      <c r="C53" s="1"/>
    </row>
    <row r="54" spans="3:3" x14ac:dyDescent="0.2">
      <c r="C54" s="1"/>
    </row>
    <row r="55" spans="3:3" x14ac:dyDescent="0.2">
      <c r="C55" s="1"/>
    </row>
    <row r="56" spans="3:3" x14ac:dyDescent="0.2">
      <c r="C56" s="1"/>
    </row>
    <row r="57" spans="3:3" x14ac:dyDescent="0.2">
      <c r="C57" s="1"/>
    </row>
    <row r="58" spans="3:3" x14ac:dyDescent="0.2">
      <c r="C58" s="1"/>
    </row>
    <row r="59" spans="3:3" x14ac:dyDescent="0.2">
      <c r="C59" s="1"/>
    </row>
    <row r="60" spans="3:3" x14ac:dyDescent="0.2">
      <c r="C60" s="1"/>
    </row>
    <row r="61" spans="3:3" x14ac:dyDescent="0.2">
      <c r="C61" s="1"/>
    </row>
    <row r="62" spans="3:3" x14ac:dyDescent="0.2">
      <c r="C62" s="1"/>
    </row>
  </sheetData>
  <mergeCells count="3">
    <mergeCell ref="A4:E4"/>
    <mergeCell ref="A3:E3"/>
    <mergeCell ref="A38:E38"/>
  </mergeCells>
  <hyperlinks>
    <hyperlink ref="A1" location="Съдържание!Print_Area" display="към съдържанието" xr:uid="{00000000-0004-0000-3200-000000000000}"/>
  </hyperlinks>
  <printOptions horizontalCentered="1"/>
  <pageMargins left="0.39370078740157483" right="0.39370078740157483" top="0.59055118110236227" bottom="0.39370078740157483" header="0.39370078740157483" footer="0.3937007874015748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pageSetUpPr fitToPage="1"/>
  </sheetPr>
  <dimension ref="A1:M41"/>
  <sheetViews>
    <sheetView zoomScale="78" zoomScaleNormal="78" zoomScaleSheetLayoutView="86" workbookViewId="0">
      <selection activeCell="O24" sqref="O24"/>
    </sheetView>
  </sheetViews>
  <sheetFormatPr defaultRowHeight="12.75" x14ac:dyDescent="0.2"/>
  <cols>
    <col min="1" max="1" width="18.7109375" style="12" customWidth="1"/>
    <col min="2" max="2" width="10.7109375" style="12" customWidth="1"/>
    <col min="3" max="3" width="18.7109375" style="12" customWidth="1"/>
    <col min="4" max="5" width="12.7109375" style="12" customWidth="1"/>
    <col min="6" max="6" width="10.7109375" style="12" customWidth="1"/>
    <col min="7" max="7" width="18.7109375" customWidth="1"/>
    <col min="8" max="9" width="12.7109375" customWidth="1"/>
    <col min="10" max="10" width="10.7109375" customWidth="1"/>
    <col min="11" max="11" width="18.7109375" customWidth="1"/>
    <col min="12" max="13" width="12.7109375" customWidth="1"/>
    <col min="14" max="14" width="14.7109375" customWidth="1"/>
  </cols>
  <sheetData>
    <row r="1" spans="1:13" s="5" customFormat="1" ht="12" customHeight="1" x14ac:dyDescent="0.2">
      <c r="A1" s="159" t="s">
        <v>64</v>
      </c>
      <c r="B1" s="74"/>
      <c r="C1" s="74"/>
      <c r="D1" s="82"/>
      <c r="E1" s="90"/>
      <c r="F1" s="82"/>
      <c r="G1" s="82"/>
      <c r="H1" s="82"/>
      <c r="I1" s="82"/>
      <c r="J1" s="82"/>
      <c r="K1" s="82"/>
    </row>
    <row r="2" spans="1:13" s="5" customFormat="1" ht="12" customHeight="1" x14ac:dyDescent="0.2">
      <c r="A2" s="159"/>
      <c r="B2" s="260"/>
      <c r="C2" s="260"/>
      <c r="D2" s="82"/>
      <c r="E2" s="90"/>
      <c r="F2" s="82"/>
      <c r="G2" s="82"/>
      <c r="H2" s="82"/>
      <c r="I2" s="82"/>
      <c r="J2" s="82"/>
      <c r="K2" s="82"/>
    </row>
    <row r="3" spans="1:13" s="5" customFormat="1" ht="15" customHeight="1" x14ac:dyDescent="0.2">
      <c r="A3" s="354" t="s">
        <v>317</v>
      </c>
      <c r="B3" s="354"/>
      <c r="C3" s="354"/>
      <c r="D3" s="354"/>
      <c r="E3" s="354"/>
      <c r="F3" s="354"/>
      <c r="G3" s="354"/>
      <c r="H3" s="354"/>
      <c r="I3" s="354"/>
      <c r="J3" s="82"/>
      <c r="K3" s="82"/>
    </row>
    <row r="4" spans="1:13" ht="30" customHeight="1" x14ac:dyDescent="0.2">
      <c r="A4" s="354" t="s">
        <v>385</v>
      </c>
      <c r="B4" s="354"/>
      <c r="C4" s="354"/>
      <c r="D4" s="354"/>
      <c r="E4" s="354"/>
      <c r="F4" s="354"/>
      <c r="G4" s="354"/>
      <c r="H4" s="354"/>
      <c r="I4" s="354"/>
      <c r="J4" s="266"/>
      <c r="K4" s="266"/>
    </row>
    <row r="5" spans="1:13" ht="15" customHeight="1" x14ac:dyDescent="0.2">
      <c r="A5" s="74"/>
      <c r="B5" s="74"/>
      <c r="C5" s="74"/>
      <c r="D5" s="74"/>
      <c r="E5" s="74"/>
    </row>
    <row r="6" spans="1:13" ht="15" customHeight="1" x14ac:dyDescent="0.2">
      <c r="A6" s="410" t="s">
        <v>288</v>
      </c>
      <c r="B6" s="412" t="s">
        <v>5</v>
      </c>
      <c r="C6" s="361"/>
      <c r="D6" s="361"/>
      <c r="E6" s="413"/>
      <c r="F6" s="412" t="s">
        <v>273</v>
      </c>
      <c r="G6" s="361"/>
      <c r="H6" s="361"/>
      <c r="I6" s="413"/>
      <c r="J6" s="412" t="s">
        <v>274</v>
      </c>
      <c r="K6" s="361"/>
      <c r="L6" s="361"/>
      <c r="M6" s="413"/>
    </row>
    <row r="7" spans="1:13" ht="50.1" customHeight="1" x14ac:dyDescent="0.2">
      <c r="A7" s="411"/>
      <c r="B7" s="252" t="s">
        <v>132</v>
      </c>
      <c r="C7" s="142" t="s">
        <v>204</v>
      </c>
      <c r="D7" s="142" t="s">
        <v>66</v>
      </c>
      <c r="E7" s="253" t="s">
        <v>199</v>
      </c>
      <c r="F7" s="252" t="s">
        <v>132</v>
      </c>
      <c r="G7" s="142" t="s">
        <v>204</v>
      </c>
      <c r="H7" s="142" t="s">
        <v>66</v>
      </c>
      <c r="I7" s="253" t="s">
        <v>199</v>
      </c>
      <c r="J7" s="252" t="s">
        <v>132</v>
      </c>
      <c r="K7" s="142" t="s">
        <v>204</v>
      </c>
      <c r="L7" s="142" t="s">
        <v>66</v>
      </c>
      <c r="M7" s="253" t="s">
        <v>199</v>
      </c>
    </row>
    <row r="8" spans="1:13" ht="20.100000000000001" customHeight="1" x14ac:dyDescent="0.2">
      <c r="A8" s="259">
        <v>1</v>
      </c>
      <c r="B8" s="254">
        <v>2</v>
      </c>
      <c r="C8" s="216">
        <v>3</v>
      </c>
      <c r="D8" s="216">
        <v>4</v>
      </c>
      <c r="E8" s="255" t="s">
        <v>195</v>
      </c>
      <c r="F8" s="254">
        <v>6</v>
      </c>
      <c r="G8" s="216">
        <v>7</v>
      </c>
      <c r="H8" s="216">
        <v>8</v>
      </c>
      <c r="I8" s="255" t="s">
        <v>278</v>
      </c>
      <c r="J8" s="254">
        <v>10</v>
      </c>
      <c r="K8" s="216">
        <v>11</v>
      </c>
      <c r="L8" s="216">
        <v>12</v>
      </c>
      <c r="M8" s="255" t="s">
        <v>280</v>
      </c>
    </row>
    <row r="9" spans="1:13" ht="15" customHeight="1" x14ac:dyDescent="0.2">
      <c r="A9" s="250" t="s">
        <v>33</v>
      </c>
      <c r="B9" s="218">
        <f>F9+J9</f>
        <v>2406</v>
      </c>
      <c r="C9" s="115">
        <f>G9+K9</f>
        <v>7358876.5</v>
      </c>
      <c r="D9" s="72">
        <f>H9+L9</f>
        <v>195917</v>
      </c>
      <c r="E9" s="239">
        <f>C9/D9</f>
        <v>37.561194281251751</v>
      </c>
      <c r="F9" s="218">
        <v>54</v>
      </c>
      <c r="G9" s="115">
        <v>143574.54</v>
      </c>
      <c r="H9" s="72">
        <v>3764</v>
      </c>
      <c r="I9" s="239">
        <f>G9/H9</f>
        <v>38.14413921360255</v>
      </c>
      <c r="J9" s="218">
        <v>2352</v>
      </c>
      <c r="K9" s="115">
        <v>7215301.96</v>
      </c>
      <c r="L9" s="72">
        <v>192153</v>
      </c>
      <c r="M9" s="239">
        <f>K9/L9</f>
        <v>37.549775231195973</v>
      </c>
    </row>
    <row r="10" spans="1:13" ht="15" customHeight="1" x14ac:dyDescent="0.2">
      <c r="A10" s="250" t="s">
        <v>34</v>
      </c>
      <c r="B10" s="218">
        <f t="shared" ref="B10:B36" si="0">F10+J10</f>
        <v>2426</v>
      </c>
      <c r="C10" s="115">
        <f t="shared" ref="C10:C36" si="1">G10+K10</f>
        <v>7462192.4500000002</v>
      </c>
      <c r="D10" s="72">
        <f t="shared" ref="D10:D36" si="2">H10+L10</f>
        <v>199706</v>
      </c>
      <c r="E10" s="239">
        <f t="shared" ref="E10:E37" si="3">C10/D10</f>
        <v>37.365890108459439</v>
      </c>
      <c r="F10" s="218">
        <v>18</v>
      </c>
      <c r="G10" s="115">
        <v>49825.05</v>
      </c>
      <c r="H10" s="72">
        <v>1334</v>
      </c>
      <c r="I10" s="239">
        <f t="shared" ref="I10:I37" si="4">G10/H10</f>
        <v>37.350112443778116</v>
      </c>
      <c r="J10" s="218">
        <v>2408</v>
      </c>
      <c r="K10" s="115">
        <v>7412367.4000000004</v>
      </c>
      <c r="L10" s="72">
        <v>198372</v>
      </c>
      <c r="M10" s="239">
        <f t="shared" ref="M10:M37" si="5">K10/L10</f>
        <v>37.365996209142423</v>
      </c>
    </row>
    <row r="11" spans="1:13" ht="15" customHeight="1" x14ac:dyDescent="0.2">
      <c r="A11" s="250" t="s">
        <v>35</v>
      </c>
      <c r="B11" s="218">
        <f t="shared" si="0"/>
        <v>3402</v>
      </c>
      <c r="C11" s="115">
        <f t="shared" si="1"/>
        <v>9899863.4000000004</v>
      </c>
      <c r="D11" s="72">
        <f t="shared" si="2"/>
        <v>273336</v>
      </c>
      <c r="E11" s="239">
        <f t="shared" si="3"/>
        <v>36.218659086252821</v>
      </c>
      <c r="F11" s="218">
        <v>27</v>
      </c>
      <c r="G11" s="115">
        <v>78043.509999999995</v>
      </c>
      <c r="H11" s="72">
        <v>2175</v>
      </c>
      <c r="I11" s="239">
        <f t="shared" si="4"/>
        <v>35.882073563218391</v>
      </c>
      <c r="J11" s="218">
        <v>3375</v>
      </c>
      <c r="K11" s="115">
        <v>9821819.8900000006</v>
      </c>
      <c r="L11" s="72">
        <v>271161</v>
      </c>
      <c r="M11" s="239">
        <f t="shared" si="5"/>
        <v>36.221358860603111</v>
      </c>
    </row>
    <row r="12" spans="1:13" ht="15" customHeight="1" x14ac:dyDescent="0.2">
      <c r="A12" s="250" t="s">
        <v>36</v>
      </c>
      <c r="B12" s="218">
        <f t="shared" si="0"/>
        <v>1188</v>
      </c>
      <c r="C12" s="115">
        <f t="shared" si="1"/>
        <v>3419247.6599999997</v>
      </c>
      <c r="D12" s="72">
        <f t="shared" si="2"/>
        <v>94896</v>
      </c>
      <c r="E12" s="239">
        <f t="shared" si="3"/>
        <v>36.03152567020738</v>
      </c>
      <c r="F12" s="218">
        <v>6</v>
      </c>
      <c r="G12" s="115">
        <v>16850.36</v>
      </c>
      <c r="H12" s="72">
        <v>450</v>
      </c>
      <c r="I12" s="239">
        <f t="shared" si="4"/>
        <v>37.445244444444448</v>
      </c>
      <c r="J12" s="218">
        <v>1182</v>
      </c>
      <c r="K12" s="115">
        <v>3402397.3</v>
      </c>
      <c r="L12" s="72">
        <v>94446</v>
      </c>
      <c r="M12" s="239">
        <f t="shared" si="5"/>
        <v>36.024789826991082</v>
      </c>
    </row>
    <row r="13" spans="1:13" ht="15" customHeight="1" x14ac:dyDescent="0.2">
      <c r="A13" s="250" t="s">
        <v>37</v>
      </c>
      <c r="B13" s="218">
        <f t="shared" si="0"/>
        <v>274</v>
      </c>
      <c r="C13" s="115">
        <f t="shared" si="1"/>
        <v>802608.98</v>
      </c>
      <c r="D13" s="72">
        <f t="shared" si="2"/>
        <v>22102</v>
      </c>
      <c r="E13" s="239">
        <f t="shared" si="3"/>
        <v>36.313862093928151</v>
      </c>
      <c r="F13" s="218">
        <v>6</v>
      </c>
      <c r="G13" s="115">
        <v>18000.27</v>
      </c>
      <c r="H13" s="72">
        <v>532</v>
      </c>
      <c r="I13" s="239">
        <f t="shared" si="4"/>
        <v>33.835093984962406</v>
      </c>
      <c r="J13" s="218">
        <v>268</v>
      </c>
      <c r="K13" s="115">
        <v>784608.71</v>
      </c>
      <c r="L13" s="72">
        <v>21570</v>
      </c>
      <c r="M13" s="239">
        <f t="shared" si="5"/>
        <v>36.374998145572555</v>
      </c>
    </row>
    <row r="14" spans="1:13" ht="15" customHeight="1" x14ac:dyDescent="0.2">
      <c r="A14" s="250" t="s">
        <v>38</v>
      </c>
      <c r="B14" s="218">
        <f t="shared" si="0"/>
        <v>826</v>
      </c>
      <c r="C14" s="115">
        <f t="shared" si="1"/>
        <v>2338470.38</v>
      </c>
      <c r="D14" s="72">
        <f t="shared" si="2"/>
        <v>65117</v>
      </c>
      <c r="E14" s="239">
        <f t="shared" si="3"/>
        <v>35.911826097639633</v>
      </c>
      <c r="F14" s="218">
        <v>12</v>
      </c>
      <c r="G14" s="115">
        <v>32867.879999999997</v>
      </c>
      <c r="H14" s="72">
        <v>853</v>
      </c>
      <c r="I14" s="239">
        <f t="shared" si="4"/>
        <v>38.532098475967175</v>
      </c>
      <c r="J14" s="218">
        <v>814</v>
      </c>
      <c r="K14" s="115">
        <v>2305602.5</v>
      </c>
      <c r="L14" s="72">
        <v>64264</v>
      </c>
      <c r="M14" s="239">
        <f t="shared" si="5"/>
        <v>35.877046246732228</v>
      </c>
    </row>
    <row r="15" spans="1:13" ht="15" customHeight="1" x14ac:dyDescent="0.2">
      <c r="A15" s="250" t="s">
        <v>39</v>
      </c>
      <c r="B15" s="218">
        <f t="shared" si="0"/>
        <v>648</v>
      </c>
      <c r="C15" s="115">
        <f t="shared" si="1"/>
        <v>1927159.29</v>
      </c>
      <c r="D15" s="72">
        <f t="shared" si="2"/>
        <v>53068</v>
      </c>
      <c r="E15" s="239">
        <f t="shared" si="3"/>
        <v>36.314903331574584</v>
      </c>
      <c r="F15" s="218">
        <v>8</v>
      </c>
      <c r="G15" s="115">
        <v>22180.2</v>
      </c>
      <c r="H15" s="72">
        <v>638</v>
      </c>
      <c r="I15" s="239">
        <f t="shared" si="4"/>
        <v>34.765203761755487</v>
      </c>
      <c r="J15" s="218">
        <v>640</v>
      </c>
      <c r="K15" s="115">
        <v>1904979.09</v>
      </c>
      <c r="L15" s="72">
        <v>52430</v>
      </c>
      <c r="M15" s="239">
        <f t="shared" si="5"/>
        <v>36.333761014686253</v>
      </c>
    </row>
    <row r="16" spans="1:13" ht="15" customHeight="1" x14ac:dyDescent="0.2">
      <c r="A16" s="250" t="s">
        <v>40</v>
      </c>
      <c r="B16" s="218">
        <f t="shared" si="0"/>
        <v>601</v>
      </c>
      <c r="C16" s="115">
        <f t="shared" si="1"/>
        <v>1768520.02</v>
      </c>
      <c r="D16" s="72">
        <f t="shared" si="2"/>
        <v>47267</v>
      </c>
      <c r="E16" s="239">
        <f t="shared" si="3"/>
        <v>37.415533458861361</v>
      </c>
      <c r="F16" s="218">
        <v>3</v>
      </c>
      <c r="G16" s="115">
        <v>8970</v>
      </c>
      <c r="H16" s="72">
        <v>230</v>
      </c>
      <c r="I16" s="239">
        <f t="shared" si="4"/>
        <v>39</v>
      </c>
      <c r="J16" s="218">
        <v>598</v>
      </c>
      <c r="K16" s="115">
        <v>1759550.02</v>
      </c>
      <c r="L16" s="72">
        <v>47037</v>
      </c>
      <c r="M16" s="239">
        <f t="shared" si="5"/>
        <v>37.407785785658099</v>
      </c>
    </row>
    <row r="17" spans="1:13" ht="15" customHeight="1" x14ac:dyDescent="0.2">
      <c r="A17" s="250" t="s">
        <v>41</v>
      </c>
      <c r="B17" s="218">
        <f t="shared" si="0"/>
        <v>550</v>
      </c>
      <c r="C17" s="115">
        <f t="shared" si="1"/>
        <v>1629584.85</v>
      </c>
      <c r="D17" s="72">
        <f t="shared" si="2"/>
        <v>44047</v>
      </c>
      <c r="E17" s="239">
        <f t="shared" si="3"/>
        <v>36.996500329193815</v>
      </c>
      <c r="F17" s="218">
        <v>12</v>
      </c>
      <c r="G17" s="115">
        <v>42969.06</v>
      </c>
      <c r="H17" s="72">
        <v>1132</v>
      </c>
      <c r="I17" s="239">
        <f t="shared" si="4"/>
        <v>37.958533568904592</v>
      </c>
      <c r="J17" s="218">
        <v>538</v>
      </c>
      <c r="K17" s="115">
        <v>1586615.79</v>
      </c>
      <c r="L17" s="72">
        <v>42915</v>
      </c>
      <c r="M17" s="239">
        <f t="shared" si="5"/>
        <v>36.971124082488643</v>
      </c>
    </row>
    <row r="18" spans="1:13" ht="15" customHeight="1" x14ac:dyDescent="0.2">
      <c r="A18" s="250" t="s">
        <v>42</v>
      </c>
      <c r="B18" s="218">
        <f t="shared" si="0"/>
        <v>547</v>
      </c>
      <c r="C18" s="115">
        <f t="shared" si="1"/>
        <v>1652146.8800000001</v>
      </c>
      <c r="D18" s="72">
        <f t="shared" si="2"/>
        <v>44997</v>
      </c>
      <c r="E18" s="239">
        <f t="shared" si="3"/>
        <v>36.716822899304404</v>
      </c>
      <c r="F18" s="218">
        <v>6</v>
      </c>
      <c r="G18" s="115">
        <v>10888.59</v>
      </c>
      <c r="H18" s="72">
        <v>310</v>
      </c>
      <c r="I18" s="239">
        <f t="shared" si="4"/>
        <v>35.124483870967744</v>
      </c>
      <c r="J18" s="218">
        <v>541</v>
      </c>
      <c r="K18" s="115">
        <v>1641258.29</v>
      </c>
      <c r="L18" s="72">
        <v>44687</v>
      </c>
      <c r="M18" s="239">
        <f t="shared" si="5"/>
        <v>36.727869178955849</v>
      </c>
    </row>
    <row r="19" spans="1:13" ht="15" customHeight="1" x14ac:dyDescent="0.2">
      <c r="A19" s="250" t="s">
        <v>43</v>
      </c>
      <c r="B19" s="218">
        <f t="shared" si="0"/>
        <v>447</v>
      </c>
      <c r="C19" s="115">
        <f t="shared" si="1"/>
        <v>1305883.3399999999</v>
      </c>
      <c r="D19" s="72">
        <f t="shared" si="2"/>
        <v>35607</v>
      </c>
      <c r="E19" s="239">
        <f t="shared" si="3"/>
        <v>36.674904934423004</v>
      </c>
      <c r="F19" s="218">
        <v>3</v>
      </c>
      <c r="G19" s="115">
        <v>11057.43</v>
      </c>
      <c r="H19" s="72">
        <v>289</v>
      </c>
      <c r="I19" s="239">
        <f t="shared" si="4"/>
        <v>38.261003460207611</v>
      </c>
      <c r="J19" s="218">
        <v>444</v>
      </c>
      <c r="K19" s="115">
        <v>1294825.9099999999</v>
      </c>
      <c r="L19" s="72">
        <v>35318</v>
      </c>
      <c r="M19" s="239">
        <f t="shared" si="5"/>
        <v>36.661926213262355</v>
      </c>
    </row>
    <row r="20" spans="1:13" ht="15" customHeight="1" x14ac:dyDescent="0.2">
      <c r="A20" s="250" t="s">
        <v>44</v>
      </c>
      <c r="B20" s="218">
        <f t="shared" si="0"/>
        <v>1354</v>
      </c>
      <c r="C20" s="115">
        <f t="shared" si="1"/>
        <v>4099608.49</v>
      </c>
      <c r="D20" s="72">
        <f t="shared" si="2"/>
        <v>109509</v>
      </c>
      <c r="E20" s="239">
        <f t="shared" si="3"/>
        <v>37.436269986941717</v>
      </c>
      <c r="F20" s="218">
        <v>19</v>
      </c>
      <c r="G20" s="115">
        <v>57983.29</v>
      </c>
      <c r="H20" s="72">
        <v>1509</v>
      </c>
      <c r="I20" s="239">
        <f t="shared" si="4"/>
        <v>38.424976805831676</v>
      </c>
      <c r="J20" s="218">
        <v>1335</v>
      </c>
      <c r="K20" s="115">
        <v>4041625.2</v>
      </c>
      <c r="L20" s="72">
        <v>108000</v>
      </c>
      <c r="M20" s="239">
        <f t="shared" si="5"/>
        <v>37.422455555555558</v>
      </c>
    </row>
    <row r="21" spans="1:13" ht="15" customHeight="1" x14ac:dyDescent="0.2">
      <c r="A21" s="250" t="s">
        <v>45</v>
      </c>
      <c r="B21" s="218">
        <f t="shared" si="0"/>
        <v>464</v>
      </c>
      <c r="C21" s="115">
        <f t="shared" si="1"/>
        <v>1411599.07</v>
      </c>
      <c r="D21" s="72">
        <f t="shared" si="2"/>
        <v>37947</v>
      </c>
      <c r="E21" s="239">
        <f t="shared" si="3"/>
        <v>37.199227079874561</v>
      </c>
      <c r="F21" s="218">
        <v>2</v>
      </c>
      <c r="G21" s="115">
        <v>9111.82</v>
      </c>
      <c r="H21" s="72">
        <v>237</v>
      </c>
      <c r="I21" s="239">
        <f t="shared" si="4"/>
        <v>38.446497890295355</v>
      </c>
      <c r="J21" s="218">
        <v>462</v>
      </c>
      <c r="K21" s="115">
        <v>1402487.25</v>
      </c>
      <c r="L21" s="72">
        <v>37710</v>
      </c>
      <c r="M21" s="239">
        <f t="shared" si="5"/>
        <v>37.191388225934766</v>
      </c>
    </row>
    <row r="22" spans="1:13" ht="15" customHeight="1" x14ac:dyDescent="0.2">
      <c r="A22" s="250" t="s">
        <v>46</v>
      </c>
      <c r="B22" s="218">
        <f t="shared" si="0"/>
        <v>1049</v>
      </c>
      <c r="C22" s="115">
        <f t="shared" si="1"/>
        <v>3011193.69</v>
      </c>
      <c r="D22" s="72">
        <f t="shared" si="2"/>
        <v>84679</v>
      </c>
      <c r="E22" s="239">
        <f t="shared" si="3"/>
        <v>35.560099788613471</v>
      </c>
      <c r="F22" s="218">
        <v>4</v>
      </c>
      <c r="G22" s="115">
        <v>9082.89</v>
      </c>
      <c r="H22" s="72">
        <v>263</v>
      </c>
      <c r="I22" s="239">
        <f t="shared" si="4"/>
        <v>34.535703422053231</v>
      </c>
      <c r="J22" s="218">
        <v>1045</v>
      </c>
      <c r="K22" s="115">
        <v>3002110.8</v>
      </c>
      <c r="L22" s="72">
        <v>84416</v>
      </c>
      <c r="M22" s="239">
        <f t="shared" si="5"/>
        <v>35.563291319181197</v>
      </c>
    </row>
    <row r="23" spans="1:13" ht="15" customHeight="1" x14ac:dyDescent="0.2">
      <c r="A23" s="250" t="s">
        <v>47</v>
      </c>
      <c r="B23" s="218">
        <f t="shared" si="0"/>
        <v>5208</v>
      </c>
      <c r="C23" s="115">
        <f t="shared" si="1"/>
        <v>15606760.709999999</v>
      </c>
      <c r="D23" s="72">
        <f t="shared" si="2"/>
        <v>423626</v>
      </c>
      <c r="E23" s="239">
        <f t="shared" si="3"/>
        <v>36.840894350205133</v>
      </c>
      <c r="F23" s="218">
        <v>44</v>
      </c>
      <c r="G23" s="115">
        <v>130658.86</v>
      </c>
      <c r="H23" s="72">
        <v>3435</v>
      </c>
      <c r="I23" s="239">
        <f t="shared" si="4"/>
        <v>38.037513828238723</v>
      </c>
      <c r="J23" s="218">
        <v>5164</v>
      </c>
      <c r="K23" s="115">
        <v>15476101.85</v>
      </c>
      <c r="L23" s="72">
        <v>420191</v>
      </c>
      <c r="M23" s="239">
        <f t="shared" si="5"/>
        <v>36.831112160898257</v>
      </c>
    </row>
    <row r="24" spans="1:13" ht="15" customHeight="1" x14ac:dyDescent="0.2">
      <c r="A24" s="250" t="s">
        <v>48</v>
      </c>
      <c r="B24" s="218">
        <f t="shared" si="0"/>
        <v>573</v>
      </c>
      <c r="C24" s="115">
        <f t="shared" si="1"/>
        <v>1688151.56</v>
      </c>
      <c r="D24" s="72">
        <f t="shared" si="2"/>
        <v>45812</v>
      </c>
      <c r="E24" s="239">
        <f t="shared" si="3"/>
        <v>36.84954946302279</v>
      </c>
      <c r="F24" s="218">
        <v>2</v>
      </c>
      <c r="G24" s="115">
        <v>5596.5</v>
      </c>
      <c r="H24" s="72">
        <v>169</v>
      </c>
      <c r="I24" s="239">
        <f t="shared" si="4"/>
        <v>33.115384615384613</v>
      </c>
      <c r="J24" s="218">
        <v>571</v>
      </c>
      <c r="K24" s="115">
        <v>1682555.06</v>
      </c>
      <c r="L24" s="72">
        <v>45643</v>
      </c>
      <c r="M24" s="239">
        <f t="shared" si="5"/>
        <v>36.863375764082114</v>
      </c>
    </row>
    <row r="25" spans="1:13" ht="15" customHeight="1" x14ac:dyDescent="0.2">
      <c r="A25" s="250" t="s">
        <v>49</v>
      </c>
      <c r="B25" s="218">
        <f t="shared" si="0"/>
        <v>1184</v>
      </c>
      <c r="C25" s="115">
        <f t="shared" si="1"/>
        <v>3379075.2800000003</v>
      </c>
      <c r="D25" s="72">
        <f t="shared" si="2"/>
        <v>93149</v>
      </c>
      <c r="E25" s="239">
        <f t="shared" si="3"/>
        <v>36.276023145712784</v>
      </c>
      <c r="F25" s="218">
        <v>17</v>
      </c>
      <c r="G25" s="115">
        <v>51447.39</v>
      </c>
      <c r="H25" s="72">
        <v>1391</v>
      </c>
      <c r="I25" s="239">
        <f t="shared" si="4"/>
        <v>36.98590222861251</v>
      </c>
      <c r="J25" s="218">
        <v>1167</v>
      </c>
      <c r="K25" s="115">
        <v>3327627.89</v>
      </c>
      <c r="L25" s="72">
        <v>91758</v>
      </c>
      <c r="M25" s="239">
        <f t="shared" si="5"/>
        <v>36.265261775540012</v>
      </c>
    </row>
    <row r="26" spans="1:13" ht="15" customHeight="1" x14ac:dyDescent="0.2">
      <c r="A26" s="250" t="s">
        <v>50</v>
      </c>
      <c r="B26" s="218">
        <f t="shared" si="0"/>
        <v>387</v>
      </c>
      <c r="C26" s="115">
        <f t="shared" si="1"/>
        <v>1191388.1099999999</v>
      </c>
      <c r="D26" s="72">
        <f t="shared" si="2"/>
        <v>32452</v>
      </c>
      <c r="E26" s="239">
        <f t="shared" si="3"/>
        <v>36.712316960433867</v>
      </c>
      <c r="F26" s="218">
        <v>3</v>
      </c>
      <c r="G26" s="115">
        <v>9397.14</v>
      </c>
      <c r="H26" s="72">
        <v>245</v>
      </c>
      <c r="I26" s="239">
        <f t="shared" si="4"/>
        <v>38.355673469387753</v>
      </c>
      <c r="J26" s="218">
        <v>384</v>
      </c>
      <c r="K26" s="115">
        <v>1181990.97</v>
      </c>
      <c r="L26" s="72">
        <v>32207</v>
      </c>
      <c r="M26" s="239">
        <f t="shared" si="5"/>
        <v>36.699815878535723</v>
      </c>
    </row>
    <row r="27" spans="1:13" ht="15" customHeight="1" x14ac:dyDescent="0.2">
      <c r="A27" s="250" t="s">
        <v>51</v>
      </c>
      <c r="B27" s="218">
        <f t="shared" si="0"/>
        <v>742</v>
      </c>
      <c r="C27" s="115">
        <f t="shared" si="1"/>
        <v>2246175.29</v>
      </c>
      <c r="D27" s="72">
        <f t="shared" si="2"/>
        <v>61568</v>
      </c>
      <c r="E27" s="239">
        <f t="shared" si="3"/>
        <v>36.482836700883574</v>
      </c>
      <c r="F27" s="218">
        <v>6</v>
      </c>
      <c r="G27" s="115">
        <v>21734.97</v>
      </c>
      <c r="H27" s="72">
        <v>566</v>
      </c>
      <c r="I27" s="239">
        <f t="shared" si="4"/>
        <v>38.401007067137812</v>
      </c>
      <c r="J27" s="218">
        <v>736</v>
      </c>
      <c r="K27" s="115">
        <v>2224440.3199999998</v>
      </c>
      <c r="L27" s="72">
        <v>61002</v>
      </c>
      <c r="M27" s="239">
        <f t="shared" si="5"/>
        <v>36.465039179043309</v>
      </c>
    </row>
    <row r="28" spans="1:13" ht="15" customHeight="1" x14ac:dyDescent="0.2">
      <c r="A28" s="250" t="s">
        <v>52</v>
      </c>
      <c r="B28" s="218">
        <f t="shared" si="0"/>
        <v>591</v>
      </c>
      <c r="C28" s="115">
        <f t="shared" si="1"/>
        <v>1744661.22</v>
      </c>
      <c r="D28" s="72">
        <f t="shared" si="2"/>
        <v>46867</v>
      </c>
      <c r="E28" s="239">
        <f t="shared" si="3"/>
        <v>37.225792561930568</v>
      </c>
      <c r="F28" s="218">
        <v>11</v>
      </c>
      <c r="G28" s="115">
        <v>33612.43</v>
      </c>
      <c r="H28" s="72">
        <v>881</v>
      </c>
      <c r="I28" s="239">
        <f t="shared" si="4"/>
        <v>38.152587968217937</v>
      </c>
      <c r="J28" s="218">
        <v>580</v>
      </c>
      <c r="K28" s="115">
        <v>1711048.79</v>
      </c>
      <c r="L28" s="72">
        <v>45986</v>
      </c>
      <c r="M28" s="239">
        <f t="shared" si="5"/>
        <v>37.208037011264295</v>
      </c>
    </row>
    <row r="29" spans="1:13" ht="15" customHeight="1" x14ac:dyDescent="0.2">
      <c r="A29" s="250" t="s">
        <v>53</v>
      </c>
      <c r="B29" s="218">
        <f t="shared" si="0"/>
        <v>20669</v>
      </c>
      <c r="C29" s="115">
        <f t="shared" si="1"/>
        <v>58636164.730000004</v>
      </c>
      <c r="D29" s="72">
        <f t="shared" si="2"/>
        <v>1688428</v>
      </c>
      <c r="E29" s="239">
        <f t="shared" si="3"/>
        <v>34.728258907101754</v>
      </c>
      <c r="F29" s="218">
        <v>144</v>
      </c>
      <c r="G29" s="115">
        <v>417163.42</v>
      </c>
      <c r="H29" s="72">
        <v>11036</v>
      </c>
      <c r="I29" s="239">
        <f t="shared" si="4"/>
        <v>37.80023740485683</v>
      </c>
      <c r="J29" s="218">
        <v>20525</v>
      </c>
      <c r="K29" s="115">
        <v>58219001.310000002</v>
      </c>
      <c r="L29" s="72">
        <v>1677392</v>
      </c>
      <c r="M29" s="239">
        <f t="shared" si="5"/>
        <v>34.70804755835249</v>
      </c>
    </row>
    <row r="30" spans="1:13" ht="15" customHeight="1" x14ac:dyDescent="0.2">
      <c r="A30" s="250" t="s">
        <v>54</v>
      </c>
      <c r="B30" s="218">
        <f t="shared" si="0"/>
        <v>1439</v>
      </c>
      <c r="C30" s="115">
        <f t="shared" si="1"/>
        <v>4332816.4800000004</v>
      </c>
      <c r="D30" s="72">
        <f t="shared" si="2"/>
        <v>119113</v>
      </c>
      <c r="E30" s="239">
        <f t="shared" si="3"/>
        <v>36.375680908045304</v>
      </c>
      <c r="F30" s="218">
        <v>15</v>
      </c>
      <c r="G30" s="115">
        <v>57068.24</v>
      </c>
      <c r="H30" s="72">
        <v>1483</v>
      </c>
      <c r="I30" s="239">
        <f t="shared" si="4"/>
        <v>38.481618341200267</v>
      </c>
      <c r="J30" s="218">
        <v>1424</v>
      </c>
      <c r="K30" s="115">
        <v>4275748.24</v>
      </c>
      <c r="L30" s="72">
        <v>117630</v>
      </c>
      <c r="M30" s="239">
        <f t="shared" si="5"/>
        <v>36.349130663946276</v>
      </c>
    </row>
    <row r="31" spans="1:13" ht="15" customHeight="1" x14ac:dyDescent="0.2">
      <c r="A31" s="250" t="s">
        <v>55</v>
      </c>
      <c r="B31" s="218">
        <f t="shared" si="0"/>
        <v>1807</v>
      </c>
      <c r="C31" s="115">
        <f t="shared" si="1"/>
        <v>5381706.21</v>
      </c>
      <c r="D31" s="72">
        <f t="shared" si="2"/>
        <v>147712</v>
      </c>
      <c r="E31" s="239">
        <f t="shared" si="3"/>
        <v>36.433777959813689</v>
      </c>
      <c r="F31" s="218">
        <v>17</v>
      </c>
      <c r="G31" s="115">
        <v>49776.28</v>
      </c>
      <c r="H31" s="72">
        <v>1304</v>
      </c>
      <c r="I31" s="239">
        <f t="shared" si="4"/>
        <v>38.171993865030672</v>
      </c>
      <c r="J31" s="218">
        <v>1790</v>
      </c>
      <c r="K31" s="115">
        <v>5331929.93</v>
      </c>
      <c r="L31" s="72">
        <v>146408</v>
      </c>
      <c r="M31" s="239">
        <f t="shared" si="5"/>
        <v>36.418296336265776</v>
      </c>
    </row>
    <row r="32" spans="1:13" ht="15" customHeight="1" x14ac:dyDescent="0.2">
      <c r="A32" s="250" t="s">
        <v>56</v>
      </c>
      <c r="B32" s="218">
        <f t="shared" si="0"/>
        <v>680</v>
      </c>
      <c r="C32" s="115">
        <f t="shared" si="1"/>
        <v>2025183.69</v>
      </c>
      <c r="D32" s="72">
        <f t="shared" si="2"/>
        <v>55268</v>
      </c>
      <c r="E32" s="239">
        <f t="shared" si="3"/>
        <v>36.64297043497141</v>
      </c>
      <c r="F32" s="218">
        <v>3</v>
      </c>
      <c r="G32" s="115">
        <v>8736</v>
      </c>
      <c r="H32" s="72">
        <v>228</v>
      </c>
      <c r="I32" s="239">
        <f t="shared" si="4"/>
        <v>38.315789473684212</v>
      </c>
      <c r="J32" s="218">
        <v>677</v>
      </c>
      <c r="K32" s="115">
        <v>2016447.69</v>
      </c>
      <c r="L32" s="72">
        <v>55040</v>
      </c>
      <c r="M32" s="239">
        <f t="shared" si="5"/>
        <v>36.636040879360465</v>
      </c>
    </row>
    <row r="33" spans="1:13" ht="15" customHeight="1" x14ac:dyDescent="0.2">
      <c r="A33" s="250" t="s">
        <v>57</v>
      </c>
      <c r="B33" s="218">
        <f t="shared" si="0"/>
        <v>503</v>
      </c>
      <c r="C33" s="115">
        <f t="shared" si="1"/>
        <v>1518183.0299999998</v>
      </c>
      <c r="D33" s="72">
        <f t="shared" si="2"/>
        <v>40799</v>
      </c>
      <c r="E33" s="239">
        <f t="shared" si="3"/>
        <v>37.21128042353979</v>
      </c>
      <c r="F33" s="218">
        <v>4</v>
      </c>
      <c r="G33" s="115">
        <v>13957.89</v>
      </c>
      <c r="H33" s="72">
        <v>360</v>
      </c>
      <c r="I33" s="239">
        <f t="shared" si="4"/>
        <v>38.771916666666662</v>
      </c>
      <c r="J33" s="218">
        <v>499</v>
      </c>
      <c r="K33" s="115">
        <v>1504225.14</v>
      </c>
      <c r="L33" s="72">
        <v>40439</v>
      </c>
      <c r="M33" s="239">
        <f t="shared" si="5"/>
        <v>37.197387175746186</v>
      </c>
    </row>
    <row r="34" spans="1:13" ht="15" customHeight="1" x14ac:dyDescent="0.2">
      <c r="A34" s="250" t="s">
        <v>58</v>
      </c>
      <c r="B34" s="218">
        <f t="shared" si="0"/>
        <v>1008</v>
      </c>
      <c r="C34" s="115">
        <f t="shared" si="1"/>
        <v>3087132.55</v>
      </c>
      <c r="D34" s="72">
        <f t="shared" si="2"/>
        <v>82519</v>
      </c>
      <c r="E34" s="239">
        <f t="shared" si="3"/>
        <v>37.411172578436478</v>
      </c>
      <c r="F34" s="218">
        <v>9</v>
      </c>
      <c r="G34" s="115">
        <v>33267</v>
      </c>
      <c r="H34" s="72">
        <v>867</v>
      </c>
      <c r="I34" s="239">
        <f t="shared" si="4"/>
        <v>38.370242214532873</v>
      </c>
      <c r="J34" s="218">
        <v>999</v>
      </c>
      <c r="K34" s="115">
        <v>3053865.55</v>
      </c>
      <c r="L34" s="72">
        <v>81652</v>
      </c>
      <c r="M34" s="239">
        <f t="shared" si="5"/>
        <v>37.400988953118109</v>
      </c>
    </row>
    <row r="35" spans="1:13" ht="15" customHeight="1" x14ac:dyDescent="0.2">
      <c r="A35" s="250" t="s">
        <v>59</v>
      </c>
      <c r="B35" s="218">
        <f t="shared" si="0"/>
        <v>770</v>
      </c>
      <c r="C35" s="115">
        <f t="shared" si="1"/>
        <v>2267884.5499999998</v>
      </c>
      <c r="D35" s="72">
        <f t="shared" si="2"/>
        <v>61795</v>
      </c>
      <c r="E35" s="239">
        <f t="shared" si="3"/>
        <v>36.700130269439271</v>
      </c>
      <c r="F35" s="218">
        <v>6</v>
      </c>
      <c r="G35" s="115">
        <v>17795.82</v>
      </c>
      <c r="H35" s="72">
        <v>462</v>
      </c>
      <c r="I35" s="239">
        <f t="shared" si="4"/>
        <v>38.519090909090906</v>
      </c>
      <c r="J35" s="218">
        <v>764</v>
      </c>
      <c r="K35" s="115">
        <v>2250088.73</v>
      </c>
      <c r="L35" s="72">
        <v>61333</v>
      </c>
      <c r="M35" s="239">
        <f t="shared" si="5"/>
        <v>36.686428676242805</v>
      </c>
    </row>
    <row r="36" spans="1:13" ht="15" customHeight="1" x14ac:dyDescent="0.2">
      <c r="A36" s="250" t="s">
        <v>60</v>
      </c>
      <c r="B36" s="218">
        <f t="shared" si="0"/>
        <v>666</v>
      </c>
      <c r="C36" s="115">
        <f t="shared" si="1"/>
        <v>1986926.0999999999</v>
      </c>
      <c r="D36" s="72">
        <f t="shared" si="2"/>
        <v>53336</v>
      </c>
      <c r="E36" s="239">
        <f t="shared" si="3"/>
        <v>37.253001724913752</v>
      </c>
      <c r="F36" s="218">
        <v>10</v>
      </c>
      <c r="G36" s="115">
        <v>26667.41</v>
      </c>
      <c r="H36" s="72">
        <v>699</v>
      </c>
      <c r="I36" s="239">
        <f t="shared" si="4"/>
        <v>38.150801144492128</v>
      </c>
      <c r="J36" s="218">
        <v>656</v>
      </c>
      <c r="K36" s="115">
        <v>1960258.69</v>
      </c>
      <c r="L36" s="72">
        <v>52637</v>
      </c>
      <c r="M36" s="239">
        <f t="shared" si="5"/>
        <v>37.241079278834277</v>
      </c>
    </row>
    <row r="37" spans="1:13" ht="20.100000000000001" customHeight="1" x14ac:dyDescent="0.2">
      <c r="A37" s="251" t="s">
        <v>5</v>
      </c>
      <c r="B37" s="220">
        <f>SUM(B9:B36)</f>
        <v>52409</v>
      </c>
      <c r="C37" s="132">
        <f>SUM(C9:C36)</f>
        <v>153179164.51000002</v>
      </c>
      <c r="D37" s="120">
        <f>SUM(D9:D36)</f>
        <v>4260639</v>
      </c>
      <c r="E37" s="233">
        <f t="shared" si="3"/>
        <v>35.952157530830476</v>
      </c>
      <c r="F37" s="220">
        <f>SUM(F9:F36)</f>
        <v>471</v>
      </c>
      <c r="G37" s="132">
        <f>SUM(G9:G36)</f>
        <v>1388284.24</v>
      </c>
      <c r="H37" s="120">
        <f>SUM(H9:H36)</f>
        <v>36842</v>
      </c>
      <c r="I37" s="233">
        <f t="shared" si="4"/>
        <v>37.68210846316704</v>
      </c>
      <c r="J37" s="220">
        <f>SUM(J9:J36)</f>
        <v>51938</v>
      </c>
      <c r="K37" s="132">
        <f>SUM(K9:K36)</f>
        <v>151790880.26999998</v>
      </c>
      <c r="L37" s="120">
        <f>SUM(L9:L36)</f>
        <v>4223797</v>
      </c>
      <c r="M37" s="233">
        <f t="shared" si="5"/>
        <v>35.937068062219844</v>
      </c>
    </row>
    <row r="38" spans="1:13" ht="9.9499999999999993" customHeight="1" x14ac:dyDescent="0.2"/>
    <row r="39" spans="1:13" ht="42.75" customHeight="1" x14ac:dyDescent="0.2">
      <c r="A39" s="366" t="s">
        <v>384</v>
      </c>
      <c r="B39" s="366"/>
      <c r="C39" s="366"/>
      <c r="D39" s="366"/>
      <c r="E39" s="366"/>
      <c r="F39" s="366"/>
      <c r="G39" s="366"/>
      <c r="H39" s="366"/>
      <c r="I39" s="366"/>
      <c r="J39" s="366"/>
      <c r="K39" s="366"/>
      <c r="L39" s="366"/>
      <c r="M39" s="366"/>
    </row>
    <row r="40" spans="1:13" x14ac:dyDescent="0.2">
      <c r="A40" s="170"/>
      <c r="B40" s="170"/>
      <c r="C40" s="170"/>
      <c r="D40" s="170"/>
      <c r="E40" s="170"/>
    </row>
    <row r="41" spans="1:13" x14ac:dyDescent="0.2">
      <c r="A41" s="170"/>
      <c r="B41" s="170"/>
      <c r="C41" s="170"/>
      <c r="D41" s="170"/>
      <c r="E41" s="170"/>
    </row>
  </sheetData>
  <mergeCells count="7">
    <mergeCell ref="A4:I4"/>
    <mergeCell ref="A39:M39"/>
    <mergeCell ref="A3:I3"/>
    <mergeCell ref="F6:I6"/>
    <mergeCell ref="J6:M6"/>
    <mergeCell ref="A6:A7"/>
    <mergeCell ref="B6:E6"/>
  </mergeCells>
  <phoneticPr fontId="0" type="noConversion"/>
  <hyperlinks>
    <hyperlink ref="A1" location="Съдържание!Print_Area" display="към съдържанието" xr:uid="{00000000-0004-0000-3300-000000000000}"/>
  </hyperlinks>
  <printOptions horizontalCentered="1"/>
  <pageMargins left="0.39370078740157483" right="0.39370078740157483" top="0.59055118110236227" bottom="0.39370078740157483" header="0.39370078740157483" footer="0.39370078740157483"/>
  <pageSetup paperSize="9" scale="77"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E38"/>
  <sheetViews>
    <sheetView zoomScale="80" zoomScaleNormal="80" zoomScaleSheetLayoutView="82" workbookViewId="0">
      <selection activeCell="K28" sqref="K28"/>
    </sheetView>
  </sheetViews>
  <sheetFormatPr defaultRowHeight="12.75" x14ac:dyDescent="0.2"/>
  <cols>
    <col min="1" max="1" width="22.7109375" customWidth="1"/>
    <col min="2" max="2" width="12.7109375" customWidth="1"/>
    <col min="3" max="3" width="20.7109375" customWidth="1"/>
    <col min="4" max="5" width="13.7109375" customWidth="1"/>
  </cols>
  <sheetData>
    <row r="1" spans="1:5" s="5" customFormat="1" ht="15" x14ac:dyDescent="0.2">
      <c r="A1" s="159" t="s">
        <v>64</v>
      </c>
      <c r="B1" s="74"/>
      <c r="C1" s="74"/>
      <c r="D1" s="74"/>
      <c r="E1" s="90"/>
    </row>
    <row r="2" spans="1:5" s="5" customFormat="1" ht="15" x14ac:dyDescent="0.2">
      <c r="A2" s="159"/>
      <c r="B2" s="261"/>
      <c r="C2" s="261"/>
      <c r="D2" s="261"/>
      <c r="E2" s="90"/>
    </row>
    <row r="3" spans="1:5" s="5" customFormat="1" ht="15" customHeight="1" x14ac:dyDescent="0.2">
      <c r="A3" s="380" t="s">
        <v>316</v>
      </c>
      <c r="B3" s="356"/>
      <c r="C3" s="356"/>
      <c r="D3" s="356"/>
      <c r="E3" s="356"/>
    </row>
    <row r="4" spans="1:5" ht="45" customHeight="1" x14ac:dyDescent="0.2">
      <c r="A4" s="380" t="s">
        <v>386</v>
      </c>
      <c r="B4" s="380"/>
      <c r="C4" s="380"/>
      <c r="D4" s="380"/>
      <c r="E4" s="380"/>
    </row>
    <row r="5" spans="1:5" ht="15" customHeight="1" x14ac:dyDescent="0.2">
      <c r="A5" s="74"/>
      <c r="B5" s="74"/>
      <c r="C5" s="74"/>
      <c r="D5" s="74"/>
      <c r="E5" s="74"/>
    </row>
    <row r="6" spans="1:5" ht="50.1" customHeight="1" x14ac:dyDescent="0.2">
      <c r="A6" s="123" t="s">
        <v>288</v>
      </c>
      <c r="B6" s="122" t="s">
        <v>132</v>
      </c>
      <c r="C6" s="123" t="s">
        <v>204</v>
      </c>
      <c r="D6" s="123" t="s">
        <v>66</v>
      </c>
      <c r="E6" s="123" t="s">
        <v>205</v>
      </c>
    </row>
    <row r="7" spans="1:5" ht="20.100000000000001" customHeight="1" x14ac:dyDescent="0.2">
      <c r="A7" s="123">
        <v>1</v>
      </c>
      <c r="B7" s="122">
        <v>2</v>
      </c>
      <c r="C7" s="123">
        <v>3</v>
      </c>
      <c r="D7" s="123">
        <v>4</v>
      </c>
      <c r="E7" s="123" t="s">
        <v>195</v>
      </c>
    </row>
    <row r="8" spans="1:5" ht="15" customHeight="1" x14ac:dyDescent="0.2">
      <c r="A8" s="94" t="s">
        <v>33</v>
      </c>
      <c r="B8" s="72">
        <v>137</v>
      </c>
      <c r="C8" s="115">
        <v>164223.56</v>
      </c>
      <c r="D8" s="72">
        <v>4286</v>
      </c>
      <c r="E8" s="81">
        <f>C8/D8</f>
        <v>38.316276248250119</v>
      </c>
    </row>
    <row r="9" spans="1:5" ht="15" customHeight="1" x14ac:dyDescent="0.2">
      <c r="A9" s="94" t="s">
        <v>34</v>
      </c>
      <c r="B9" s="72">
        <v>27</v>
      </c>
      <c r="C9" s="115">
        <v>18532.88</v>
      </c>
      <c r="D9" s="72">
        <v>481</v>
      </c>
      <c r="E9" s="81">
        <f t="shared" ref="E9:E35" si="0">C9/D9</f>
        <v>38.529896049896053</v>
      </c>
    </row>
    <row r="10" spans="1:5" ht="15" customHeight="1" x14ac:dyDescent="0.2">
      <c r="A10" s="94" t="s">
        <v>35</v>
      </c>
      <c r="B10" s="72">
        <v>61</v>
      </c>
      <c r="C10" s="115">
        <v>55884.68</v>
      </c>
      <c r="D10" s="72">
        <v>1470</v>
      </c>
      <c r="E10" s="81">
        <f t="shared" si="0"/>
        <v>38.016789115646262</v>
      </c>
    </row>
    <row r="11" spans="1:5" ht="15" customHeight="1" x14ac:dyDescent="0.2">
      <c r="A11" s="94" t="s">
        <v>36</v>
      </c>
      <c r="B11" s="72">
        <v>15</v>
      </c>
      <c r="C11" s="115">
        <v>13426.22</v>
      </c>
      <c r="D11" s="72">
        <v>352</v>
      </c>
      <c r="E11" s="81">
        <f t="shared" si="0"/>
        <v>38.142670454545453</v>
      </c>
    </row>
    <row r="12" spans="1:5" ht="15" customHeight="1" x14ac:dyDescent="0.2">
      <c r="A12" s="94" t="s">
        <v>37</v>
      </c>
      <c r="B12" s="72">
        <v>7</v>
      </c>
      <c r="C12" s="115">
        <v>5320.32</v>
      </c>
      <c r="D12" s="72">
        <v>136</v>
      </c>
      <c r="E12" s="81">
        <f t="shared" si="0"/>
        <v>39.119999999999997</v>
      </c>
    </row>
    <row r="13" spans="1:5" ht="15" customHeight="1" x14ac:dyDescent="0.2">
      <c r="A13" s="94" t="s">
        <v>38</v>
      </c>
      <c r="B13" s="72">
        <v>14</v>
      </c>
      <c r="C13" s="115">
        <v>9835.74</v>
      </c>
      <c r="D13" s="72">
        <v>255</v>
      </c>
      <c r="E13" s="81">
        <f t="shared" si="0"/>
        <v>38.571529411764708</v>
      </c>
    </row>
    <row r="14" spans="1:5" ht="15" customHeight="1" x14ac:dyDescent="0.2">
      <c r="A14" s="94" t="s">
        <v>39</v>
      </c>
      <c r="B14" s="72">
        <v>20</v>
      </c>
      <c r="C14" s="115">
        <v>15860.28</v>
      </c>
      <c r="D14" s="72">
        <v>413</v>
      </c>
      <c r="E14" s="81">
        <f t="shared" si="0"/>
        <v>38.402615012106537</v>
      </c>
    </row>
    <row r="15" spans="1:5" ht="15" customHeight="1" x14ac:dyDescent="0.2">
      <c r="A15" s="94" t="s">
        <v>40</v>
      </c>
      <c r="B15" s="72">
        <v>8</v>
      </c>
      <c r="C15" s="115">
        <v>4511.09</v>
      </c>
      <c r="D15" s="72">
        <v>117</v>
      </c>
      <c r="E15" s="81">
        <f t="shared" si="0"/>
        <v>38.556324786324787</v>
      </c>
    </row>
    <row r="16" spans="1:5" ht="15" customHeight="1" x14ac:dyDescent="0.2">
      <c r="A16" s="94" t="s">
        <v>41</v>
      </c>
      <c r="B16" s="72">
        <v>40</v>
      </c>
      <c r="C16" s="115">
        <v>41197.300000000003</v>
      </c>
      <c r="D16" s="72">
        <v>1081</v>
      </c>
      <c r="E16" s="81">
        <f t="shared" si="0"/>
        <v>38.110360777058283</v>
      </c>
    </row>
    <row r="17" spans="1:5" ht="15" customHeight="1" x14ac:dyDescent="0.2">
      <c r="A17" s="94" t="s">
        <v>42</v>
      </c>
      <c r="B17" s="72">
        <v>11</v>
      </c>
      <c r="C17" s="115">
        <v>4777.1099999999997</v>
      </c>
      <c r="D17" s="72">
        <v>126</v>
      </c>
      <c r="E17" s="81">
        <f t="shared" si="0"/>
        <v>37.913571428571423</v>
      </c>
    </row>
    <row r="18" spans="1:5" ht="15" customHeight="1" x14ac:dyDescent="0.2">
      <c r="A18" s="94" t="s">
        <v>43</v>
      </c>
      <c r="B18" s="72">
        <v>15</v>
      </c>
      <c r="C18" s="115">
        <v>13763.09</v>
      </c>
      <c r="D18" s="72">
        <v>360</v>
      </c>
      <c r="E18" s="81">
        <f t="shared" si="0"/>
        <v>38.230805555555555</v>
      </c>
    </row>
    <row r="19" spans="1:5" ht="15" customHeight="1" x14ac:dyDescent="0.2">
      <c r="A19" s="94" t="s">
        <v>44</v>
      </c>
      <c r="B19" s="72">
        <v>11</v>
      </c>
      <c r="C19" s="115">
        <v>13595.57</v>
      </c>
      <c r="D19" s="72">
        <v>353</v>
      </c>
      <c r="E19" s="81">
        <f t="shared" si="0"/>
        <v>38.514362606232297</v>
      </c>
    </row>
    <row r="20" spans="1:5" ht="15" customHeight="1" x14ac:dyDescent="0.2">
      <c r="A20" s="94" t="s">
        <v>45</v>
      </c>
      <c r="B20" s="72">
        <v>15</v>
      </c>
      <c r="C20" s="115">
        <v>15017.84</v>
      </c>
      <c r="D20" s="72">
        <v>407</v>
      </c>
      <c r="E20" s="81">
        <f t="shared" si="0"/>
        <v>36.898869778869781</v>
      </c>
    </row>
    <row r="21" spans="1:5" ht="15" customHeight="1" x14ac:dyDescent="0.2">
      <c r="A21" s="94" t="s">
        <v>46</v>
      </c>
      <c r="B21" s="72">
        <v>15</v>
      </c>
      <c r="C21" s="115">
        <v>13712.44</v>
      </c>
      <c r="D21" s="72">
        <v>368</v>
      </c>
      <c r="E21" s="81">
        <f>C21/D21</f>
        <v>37.262065217391303</v>
      </c>
    </row>
    <row r="22" spans="1:5" ht="15" customHeight="1" x14ac:dyDescent="0.2">
      <c r="A22" s="94" t="s">
        <v>47</v>
      </c>
      <c r="B22" s="72">
        <v>132</v>
      </c>
      <c r="C22" s="115">
        <v>83711.28</v>
      </c>
      <c r="D22" s="72">
        <v>2202</v>
      </c>
      <c r="E22" s="81">
        <f t="shared" si="0"/>
        <v>38.016021798365124</v>
      </c>
    </row>
    <row r="23" spans="1:5" ht="15" customHeight="1" x14ac:dyDescent="0.2">
      <c r="A23" s="94" t="s">
        <v>48</v>
      </c>
      <c r="B23" s="72">
        <v>4</v>
      </c>
      <c r="C23" s="115">
        <v>4139.03</v>
      </c>
      <c r="D23" s="72">
        <v>107</v>
      </c>
      <c r="E23" s="81">
        <f t="shared" si="0"/>
        <v>38.682523364485981</v>
      </c>
    </row>
    <row r="24" spans="1:5" ht="15" customHeight="1" x14ac:dyDescent="0.2">
      <c r="A24" s="94" t="s">
        <v>49</v>
      </c>
      <c r="B24" s="72">
        <v>42</v>
      </c>
      <c r="C24" s="115">
        <v>29766.69</v>
      </c>
      <c r="D24" s="72">
        <v>786</v>
      </c>
      <c r="E24" s="81">
        <f t="shared" si="0"/>
        <v>37.871106870229006</v>
      </c>
    </row>
    <row r="25" spans="1:5" ht="15" customHeight="1" x14ac:dyDescent="0.2">
      <c r="A25" s="94" t="s">
        <v>50</v>
      </c>
      <c r="B25" s="72">
        <v>4</v>
      </c>
      <c r="C25" s="115">
        <v>1281.43</v>
      </c>
      <c r="D25" s="72">
        <v>35</v>
      </c>
      <c r="E25" s="81">
        <f t="shared" si="0"/>
        <v>36.612285714285719</v>
      </c>
    </row>
    <row r="26" spans="1:5" ht="15" customHeight="1" x14ac:dyDescent="0.2">
      <c r="A26" s="94" t="s">
        <v>51</v>
      </c>
      <c r="B26" s="72">
        <v>2</v>
      </c>
      <c r="C26" s="115">
        <v>817.14</v>
      </c>
      <c r="D26" s="72">
        <v>21</v>
      </c>
      <c r="E26" s="81">
        <f t="shared" si="0"/>
        <v>38.911428571428573</v>
      </c>
    </row>
    <row r="27" spans="1:5" ht="15" customHeight="1" x14ac:dyDescent="0.2">
      <c r="A27" s="94" t="s">
        <v>52</v>
      </c>
      <c r="B27" s="72">
        <v>30</v>
      </c>
      <c r="C27" s="115">
        <v>25919.59</v>
      </c>
      <c r="D27" s="72">
        <v>678</v>
      </c>
      <c r="E27" s="81">
        <f t="shared" si="0"/>
        <v>38.229483775811211</v>
      </c>
    </row>
    <row r="28" spans="1:5" ht="15" customHeight="1" x14ac:dyDescent="0.2">
      <c r="A28" s="94" t="s">
        <v>53</v>
      </c>
      <c r="B28" s="72">
        <f>260-1</f>
        <v>259</v>
      </c>
      <c r="C28" s="115">
        <v>219453.84</v>
      </c>
      <c r="D28" s="72">
        <v>5736</v>
      </c>
      <c r="E28" s="81">
        <f t="shared" si="0"/>
        <v>38.259037656903764</v>
      </c>
    </row>
    <row r="29" spans="1:5" ht="15" customHeight="1" x14ac:dyDescent="0.2">
      <c r="A29" s="94" t="s">
        <v>54</v>
      </c>
      <c r="B29" s="72">
        <v>13</v>
      </c>
      <c r="C29" s="115">
        <v>12110.89</v>
      </c>
      <c r="D29" s="72">
        <v>326</v>
      </c>
      <c r="E29" s="81">
        <f t="shared" si="0"/>
        <v>37.149969325153371</v>
      </c>
    </row>
    <row r="30" spans="1:5" ht="15" customHeight="1" x14ac:dyDescent="0.2">
      <c r="A30" s="94" t="s">
        <v>55</v>
      </c>
      <c r="B30" s="72">
        <v>50</v>
      </c>
      <c r="C30" s="115">
        <v>25246.959999999999</v>
      </c>
      <c r="D30" s="72">
        <v>662</v>
      </c>
      <c r="E30" s="81">
        <f t="shared" si="0"/>
        <v>38.137401812688822</v>
      </c>
    </row>
    <row r="31" spans="1:5" ht="15" customHeight="1" x14ac:dyDescent="0.2">
      <c r="A31" s="94" t="s">
        <v>56</v>
      </c>
      <c r="B31" s="72">
        <v>12</v>
      </c>
      <c r="C31" s="115">
        <v>14868.41</v>
      </c>
      <c r="D31" s="72">
        <v>388</v>
      </c>
      <c r="E31" s="81">
        <f t="shared" si="0"/>
        <v>38.320644329896908</v>
      </c>
    </row>
    <row r="32" spans="1:5" ht="15" customHeight="1" x14ac:dyDescent="0.2">
      <c r="A32" s="94" t="s">
        <v>57</v>
      </c>
      <c r="B32" s="72">
        <v>12</v>
      </c>
      <c r="C32" s="115">
        <v>10164.14</v>
      </c>
      <c r="D32" s="72">
        <v>265</v>
      </c>
      <c r="E32" s="81">
        <f t="shared" si="0"/>
        <v>38.355245283018867</v>
      </c>
    </row>
    <row r="33" spans="1:5" ht="15" customHeight="1" x14ac:dyDescent="0.2">
      <c r="A33" s="94" t="s">
        <v>58</v>
      </c>
      <c r="B33" s="72">
        <v>36</v>
      </c>
      <c r="C33" s="115">
        <v>33668</v>
      </c>
      <c r="D33" s="72">
        <v>896</v>
      </c>
      <c r="E33" s="81">
        <f t="shared" si="0"/>
        <v>37.575892857142854</v>
      </c>
    </row>
    <row r="34" spans="1:5" ht="15" customHeight="1" x14ac:dyDescent="0.2">
      <c r="A34" s="94" t="s">
        <v>59</v>
      </c>
      <c r="B34" s="72">
        <v>7</v>
      </c>
      <c r="C34" s="115">
        <v>5584.56</v>
      </c>
      <c r="D34" s="72">
        <v>147</v>
      </c>
      <c r="E34" s="81">
        <f t="shared" si="0"/>
        <v>37.990204081632655</v>
      </c>
    </row>
    <row r="35" spans="1:5" ht="15" customHeight="1" x14ac:dyDescent="0.2">
      <c r="A35" s="94" t="s">
        <v>60</v>
      </c>
      <c r="B35" s="72">
        <v>21</v>
      </c>
      <c r="C35" s="115">
        <v>24016.28</v>
      </c>
      <c r="D35" s="72">
        <v>626</v>
      </c>
      <c r="E35" s="81">
        <f t="shared" si="0"/>
        <v>38.364664536741209</v>
      </c>
    </row>
    <row r="36" spans="1:5" ht="20.100000000000001" customHeight="1" x14ac:dyDescent="0.2">
      <c r="A36" s="212" t="s">
        <v>5</v>
      </c>
      <c r="B36" s="120">
        <f>SUM(B8:B35)</f>
        <v>1020</v>
      </c>
      <c r="C36" s="132">
        <f>SUM(C8:C35)</f>
        <v>880406.36000000022</v>
      </c>
      <c r="D36" s="120">
        <f>SUM(D8:D35)</f>
        <v>23080</v>
      </c>
      <c r="E36" s="131">
        <f>C36/D36</f>
        <v>38.145856152513005</v>
      </c>
    </row>
    <row r="37" spans="1:5" ht="9.9499999999999993" customHeight="1" x14ac:dyDescent="0.2"/>
    <row r="38" spans="1:5" ht="57" customHeight="1" x14ac:dyDescent="0.2">
      <c r="A38" s="366" t="s">
        <v>307</v>
      </c>
      <c r="B38" s="392"/>
      <c r="C38" s="392"/>
      <c r="D38" s="392"/>
      <c r="E38" s="392"/>
    </row>
  </sheetData>
  <mergeCells count="3">
    <mergeCell ref="A4:E4"/>
    <mergeCell ref="A3:E3"/>
    <mergeCell ref="A38:E38"/>
  </mergeCells>
  <hyperlinks>
    <hyperlink ref="A1" location="Съдържание!Print_Area" display="към съдържанието" xr:uid="{00000000-0004-0000-3600-000000000000}"/>
  </hyperlinks>
  <printOptions horizontalCentered="1"/>
  <pageMargins left="0.39370078740157483" right="0.39370078740157483" top="0.59055118110236227" bottom="0.39370078740157483" header="0.39370078740157483" footer="0.3937007874015748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N40"/>
  <sheetViews>
    <sheetView topLeftCell="A4" zoomScale="82" zoomScaleNormal="82" zoomScaleSheetLayoutView="87" workbookViewId="0">
      <selection activeCell="J30" sqref="J30"/>
    </sheetView>
  </sheetViews>
  <sheetFormatPr defaultRowHeight="12.75" x14ac:dyDescent="0.2"/>
  <cols>
    <col min="1" max="1" width="18.7109375" customWidth="1"/>
    <col min="2" max="2" width="11.7109375" customWidth="1"/>
    <col min="3" max="3" width="18.7109375" customWidth="1"/>
    <col min="4" max="5" width="12.7109375" customWidth="1"/>
    <col min="7" max="7" width="11.85546875" customWidth="1"/>
  </cols>
  <sheetData>
    <row r="1" spans="1:14" s="5" customFormat="1" ht="15" x14ac:dyDescent="0.2">
      <c r="A1" s="159" t="s">
        <v>64</v>
      </c>
      <c r="B1" s="74"/>
      <c r="C1" s="74"/>
      <c r="D1" s="74"/>
      <c r="E1" s="90"/>
    </row>
    <row r="2" spans="1:14" s="5" customFormat="1" ht="15" x14ac:dyDescent="0.2">
      <c r="A2" s="159"/>
      <c r="B2" s="261"/>
      <c r="C2" s="261"/>
      <c r="D2" s="261"/>
      <c r="E2" s="90"/>
    </row>
    <row r="3" spans="1:14" s="5" customFormat="1" ht="15" customHeight="1" x14ac:dyDescent="0.2">
      <c r="A3" s="356" t="s">
        <v>315</v>
      </c>
      <c r="B3" s="356"/>
      <c r="C3" s="356"/>
      <c r="D3" s="356"/>
      <c r="E3" s="356"/>
    </row>
    <row r="4" spans="1:14" ht="45" customHeight="1" x14ac:dyDescent="0.2">
      <c r="A4" s="380" t="s">
        <v>387</v>
      </c>
      <c r="B4" s="380"/>
      <c r="C4" s="380"/>
      <c r="D4" s="380"/>
      <c r="E4" s="380"/>
    </row>
    <row r="5" spans="1:14" ht="15" customHeight="1" x14ac:dyDescent="0.2">
      <c r="A5" s="74"/>
      <c r="B5" s="74"/>
      <c r="C5" s="74"/>
      <c r="D5" s="74"/>
      <c r="E5" s="74"/>
    </row>
    <row r="6" spans="1:14" ht="50.1" customHeight="1" x14ac:dyDescent="0.2">
      <c r="A6" s="123" t="s">
        <v>288</v>
      </c>
      <c r="B6" s="122" t="s">
        <v>132</v>
      </c>
      <c r="C6" s="123" t="s">
        <v>204</v>
      </c>
      <c r="D6" s="123" t="s">
        <v>66</v>
      </c>
      <c r="E6" s="123" t="s">
        <v>205</v>
      </c>
      <c r="G6" s="380"/>
      <c r="H6" s="380"/>
      <c r="I6" s="380"/>
      <c r="J6" s="380"/>
      <c r="K6" s="380"/>
    </row>
    <row r="7" spans="1:14" ht="20.100000000000001" customHeight="1" x14ac:dyDescent="0.2">
      <c r="A7" s="123">
        <v>1</v>
      </c>
      <c r="B7" s="122">
        <v>2</v>
      </c>
      <c r="C7" s="123">
        <v>3</v>
      </c>
      <c r="D7" s="123">
        <v>4</v>
      </c>
      <c r="E7" s="123" t="s">
        <v>195</v>
      </c>
    </row>
    <row r="8" spans="1:14" ht="15" customHeight="1" x14ac:dyDescent="0.2">
      <c r="A8" s="94" t="s">
        <v>33</v>
      </c>
      <c r="B8" s="72">
        <v>19</v>
      </c>
      <c r="C8" s="115">
        <v>80633.59</v>
      </c>
      <c r="D8" s="72">
        <v>1633</v>
      </c>
      <c r="E8" s="81">
        <f>C8/D8</f>
        <v>49.377581139007958</v>
      </c>
    </row>
    <row r="9" spans="1:14" ht="15" customHeight="1" x14ac:dyDescent="0.2">
      <c r="A9" s="94" t="s">
        <v>34</v>
      </c>
      <c r="B9" s="72">
        <v>21</v>
      </c>
      <c r="C9" s="115">
        <v>126625.24</v>
      </c>
      <c r="D9" s="72">
        <v>1810</v>
      </c>
      <c r="E9" s="81">
        <f t="shared" ref="E9:E35" si="0">C9/D9</f>
        <v>69.958696132596685</v>
      </c>
    </row>
    <row r="10" spans="1:14" ht="15" customHeight="1" x14ac:dyDescent="0.2">
      <c r="A10" s="94" t="s">
        <v>35</v>
      </c>
      <c r="B10" s="72">
        <v>17</v>
      </c>
      <c r="C10" s="115">
        <v>121578.12</v>
      </c>
      <c r="D10" s="72">
        <v>1854</v>
      </c>
      <c r="E10" s="81">
        <f t="shared" si="0"/>
        <v>65.576116504854369</v>
      </c>
    </row>
    <row r="11" spans="1:14" ht="15" customHeight="1" x14ac:dyDescent="0.2">
      <c r="A11" s="94" t="s">
        <v>36</v>
      </c>
      <c r="B11" s="72">
        <v>8</v>
      </c>
      <c r="C11" s="115">
        <v>20432.900000000001</v>
      </c>
      <c r="D11" s="72">
        <v>343</v>
      </c>
      <c r="E11" s="81">
        <f t="shared" si="0"/>
        <v>59.571137026239072</v>
      </c>
    </row>
    <row r="12" spans="1:14" ht="15" customHeight="1" x14ac:dyDescent="0.2">
      <c r="A12" s="94" t="s">
        <v>37</v>
      </c>
      <c r="B12" s="72">
        <v>2</v>
      </c>
      <c r="C12" s="115">
        <v>7754.4</v>
      </c>
      <c r="D12" s="72">
        <v>148</v>
      </c>
      <c r="E12" s="81">
        <f t="shared" si="0"/>
        <v>52.394594594594594</v>
      </c>
    </row>
    <row r="13" spans="1:14" ht="15" customHeight="1" x14ac:dyDescent="0.2">
      <c r="A13" s="94" t="s">
        <v>38</v>
      </c>
      <c r="B13" s="72">
        <v>6</v>
      </c>
      <c r="C13" s="115">
        <v>34368.31</v>
      </c>
      <c r="D13" s="72">
        <v>585</v>
      </c>
      <c r="E13" s="81">
        <f t="shared" si="0"/>
        <v>58.749247863247859</v>
      </c>
    </row>
    <row r="14" spans="1:14" ht="15" customHeight="1" x14ac:dyDescent="0.2">
      <c r="A14" s="94" t="s">
        <v>39</v>
      </c>
      <c r="B14" s="72">
        <v>3</v>
      </c>
      <c r="C14" s="115">
        <v>8218.7099999999991</v>
      </c>
      <c r="D14" s="72">
        <v>256</v>
      </c>
      <c r="E14" s="81">
        <f t="shared" si="0"/>
        <v>32.104335937499997</v>
      </c>
    </row>
    <row r="15" spans="1:14" ht="15" customHeight="1" x14ac:dyDescent="0.2">
      <c r="A15" s="94" t="s">
        <v>40</v>
      </c>
      <c r="B15" s="72">
        <v>1</v>
      </c>
      <c r="C15" s="115">
        <v>1064.1199999999999</v>
      </c>
      <c r="D15" s="72">
        <v>34</v>
      </c>
      <c r="E15" s="81">
        <f t="shared" si="0"/>
        <v>31.297647058823525</v>
      </c>
    </row>
    <row r="16" spans="1:14" ht="15" customHeight="1" x14ac:dyDescent="0.2">
      <c r="A16" s="94" t="s">
        <v>41</v>
      </c>
      <c r="B16" s="72">
        <v>4</v>
      </c>
      <c r="C16" s="115">
        <v>10154.299999999999</v>
      </c>
      <c r="D16" s="72">
        <v>202</v>
      </c>
      <c r="E16" s="81">
        <f t="shared" si="0"/>
        <v>50.268811881188114</v>
      </c>
      <c r="N16" s="14"/>
    </row>
    <row r="17" spans="1:11" ht="15" customHeight="1" x14ac:dyDescent="0.2">
      <c r="A17" s="94" t="s">
        <v>42</v>
      </c>
      <c r="B17" s="72">
        <v>2</v>
      </c>
      <c r="C17" s="115">
        <v>4215.6899999999996</v>
      </c>
      <c r="D17" s="72">
        <v>81</v>
      </c>
      <c r="E17" s="81">
        <f t="shared" si="0"/>
        <v>52.045555555555552</v>
      </c>
    </row>
    <row r="18" spans="1:11" ht="15" customHeight="1" x14ac:dyDescent="0.2">
      <c r="A18" s="94" t="s">
        <v>43</v>
      </c>
      <c r="B18" s="72">
        <v>5</v>
      </c>
      <c r="C18" s="115">
        <v>25971.68</v>
      </c>
      <c r="D18" s="72">
        <v>461</v>
      </c>
      <c r="E18" s="81">
        <f t="shared" si="0"/>
        <v>56.337700650759217</v>
      </c>
    </row>
    <row r="19" spans="1:11" ht="15" customHeight="1" x14ac:dyDescent="0.2">
      <c r="A19" s="94" t="s">
        <v>44</v>
      </c>
      <c r="B19" s="72">
        <v>12</v>
      </c>
      <c r="C19" s="115">
        <v>69913.990000000005</v>
      </c>
      <c r="D19" s="72">
        <v>1150</v>
      </c>
      <c r="E19" s="81">
        <f t="shared" si="0"/>
        <v>60.794773913043485</v>
      </c>
    </row>
    <row r="20" spans="1:11" ht="15" customHeight="1" x14ac:dyDescent="0.2">
      <c r="A20" s="94" t="s">
        <v>45</v>
      </c>
      <c r="B20" s="72">
        <v>1</v>
      </c>
      <c r="C20" s="115">
        <v>1077</v>
      </c>
      <c r="D20" s="72">
        <v>22</v>
      </c>
      <c r="E20" s="81">
        <f t="shared" si="0"/>
        <v>48.954545454545453</v>
      </c>
    </row>
    <row r="21" spans="1:11" ht="15" customHeight="1" x14ac:dyDescent="0.2">
      <c r="A21" s="94" t="s">
        <v>46</v>
      </c>
      <c r="B21" s="72">
        <v>11</v>
      </c>
      <c r="C21" s="115">
        <v>62674.6</v>
      </c>
      <c r="D21" s="72">
        <v>1092</v>
      </c>
      <c r="E21" s="81">
        <f>C21/D21</f>
        <v>57.39432234432234</v>
      </c>
    </row>
    <row r="22" spans="1:11" ht="15" customHeight="1" x14ac:dyDescent="0.2">
      <c r="A22" s="94" t="s">
        <v>47</v>
      </c>
      <c r="B22" s="72">
        <v>34</v>
      </c>
      <c r="C22" s="115">
        <v>185060.03</v>
      </c>
      <c r="D22" s="72">
        <v>2940</v>
      </c>
      <c r="E22" s="81">
        <f t="shared" si="0"/>
        <v>62.945588435374148</v>
      </c>
    </row>
    <row r="23" spans="1:11" ht="15" customHeight="1" x14ac:dyDescent="0.2">
      <c r="A23" s="94" t="s">
        <v>48</v>
      </c>
      <c r="B23" s="72">
        <v>3</v>
      </c>
      <c r="C23" s="115">
        <v>26594.57</v>
      </c>
      <c r="D23" s="72">
        <v>508</v>
      </c>
      <c r="E23" s="81">
        <f t="shared" si="0"/>
        <v>52.351515748031495</v>
      </c>
    </row>
    <row r="24" spans="1:11" ht="15" customHeight="1" x14ac:dyDescent="0.2">
      <c r="A24" s="94" t="s">
        <v>49</v>
      </c>
      <c r="B24" s="72">
        <v>9</v>
      </c>
      <c r="C24" s="115">
        <v>55090.14</v>
      </c>
      <c r="D24" s="72">
        <v>749</v>
      </c>
      <c r="E24" s="81">
        <f t="shared" si="0"/>
        <v>73.551588785046732</v>
      </c>
    </row>
    <row r="25" spans="1:11" ht="15" customHeight="1" x14ac:dyDescent="0.2">
      <c r="A25" s="94" t="s">
        <v>50</v>
      </c>
      <c r="B25" s="72">
        <v>6</v>
      </c>
      <c r="C25" s="115">
        <v>36592.400000000001</v>
      </c>
      <c r="D25" s="72">
        <v>625</v>
      </c>
      <c r="E25" s="81">
        <f t="shared" si="0"/>
        <v>58.547840000000001</v>
      </c>
    </row>
    <row r="26" spans="1:11" ht="15" customHeight="1" x14ac:dyDescent="0.2">
      <c r="A26" s="94" t="s">
        <v>51</v>
      </c>
      <c r="B26" s="72">
        <v>7</v>
      </c>
      <c r="C26" s="115">
        <v>46521.120000000003</v>
      </c>
      <c r="D26" s="72">
        <v>739</v>
      </c>
      <c r="E26" s="81">
        <f>C26/D26</f>
        <v>62.951447902571047</v>
      </c>
    </row>
    <row r="27" spans="1:11" ht="15" customHeight="1" x14ac:dyDescent="0.2">
      <c r="A27" s="94" t="s">
        <v>52</v>
      </c>
      <c r="B27" s="72">
        <v>10</v>
      </c>
      <c r="C27" s="115">
        <v>39001.42</v>
      </c>
      <c r="D27" s="72">
        <v>743</v>
      </c>
      <c r="E27" s="81">
        <f t="shared" si="0"/>
        <v>52.491816958277255</v>
      </c>
      <c r="K27" s="8"/>
    </row>
    <row r="28" spans="1:11" ht="15" customHeight="1" x14ac:dyDescent="0.2">
      <c r="A28" s="94" t="s">
        <v>53</v>
      </c>
      <c r="B28" s="72">
        <v>124</v>
      </c>
      <c r="C28" s="115">
        <v>870403.09</v>
      </c>
      <c r="D28" s="72">
        <v>11511</v>
      </c>
      <c r="E28" s="81">
        <f t="shared" si="0"/>
        <v>75.614897923725124</v>
      </c>
    </row>
    <row r="29" spans="1:11" ht="15" customHeight="1" x14ac:dyDescent="0.2">
      <c r="A29" s="94" t="s">
        <v>54</v>
      </c>
      <c r="B29" s="72">
        <v>6</v>
      </c>
      <c r="C29" s="115">
        <v>33871.31</v>
      </c>
      <c r="D29" s="72">
        <v>427</v>
      </c>
      <c r="E29" s="81">
        <f t="shared" si="0"/>
        <v>79.323911007025757</v>
      </c>
    </row>
    <row r="30" spans="1:11" ht="15" customHeight="1" x14ac:dyDescent="0.2">
      <c r="A30" s="94" t="s">
        <v>55</v>
      </c>
      <c r="B30" s="72">
        <v>12</v>
      </c>
      <c r="C30" s="115">
        <v>64033.61</v>
      </c>
      <c r="D30" s="72">
        <v>1077</v>
      </c>
      <c r="E30" s="81">
        <f t="shared" si="0"/>
        <v>59.455533890436399</v>
      </c>
    </row>
    <row r="31" spans="1:11" ht="15" customHeight="1" x14ac:dyDescent="0.2">
      <c r="A31" s="94" t="s">
        <v>56</v>
      </c>
      <c r="B31" s="72">
        <v>5</v>
      </c>
      <c r="C31" s="115">
        <v>33949.93</v>
      </c>
      <c r="D31" s="72">
        <v>468</v>
      </c>
      <c r="E31" s="81">
        <f t="shared" si="0"/>
        <v>72.54258547008547</v>
      </c>
    </row>
    <row r="32" spans="1:11" ht="15" customHeight="1" x14ac:dyDescent="0.2">
      <c r="A32" s="94" t="s">
        <v>57</v>
      </c>
      <c r="B32" s="72">
        <v>3</v>
      </c>
      <c r="C32" s="115">
        <v>15603.52</v>
      </c>
      <c r="D32" s="72">
        <v>236</v>
      </c>
      <c r="E32" s="81">
        <f t="shared" si="0"/>
        <v>66.116610169491523</v>
      </c>
    </row>
    <row r="33" spans="1:8" ht="15" customHeight="1" x14ac:dyDescent="0.2">
      <c r="A33" s="94" t="s">
        <v>58</v>
      </c>
      <c r="B33" s="72">
        <v>6</v>
      </c>
      <c r="C33" s="115">
        <v>36750.94</v>
      </c>
      <c r="D33" s="72">
        <v>720</v>
      </c>
      <c r="E33" s="81">
        <f t="shared" si="0"/>
        <v>51.042972222222225</v>
      </c>
    </row>
    <row r="34" spans="1:8" ht="15" customHeight="1" x14ac:dyDescent="0.2">
      <c r="A34" s="94" t="s">
        <v>59</v>
      </c>
      <c r="B34" s="72">
        <v>4</v>
      </c>
      <c r="C34" s="115">
        <v>16104.39</v>
      </c>
      <c r="D34" s="72">
        <v>235</v>
      </c>
      <c r="E34" s="81">
        <f t="shared" si="0"/>
        <v>68.529319148936167</v>
      </c>
    </row>
    <row r="35" spans="1:8" ht="15" customHeight="1" x14ac:dyDescent="0.2">
      <c r="A35" s="94" t="s">
        <v>60</v>
      </c>
      <c r="B35" s="72">
        <v>7</v>
      </c>
      <c r="C35" s="115">
        <v>33039.269999999997</v>
      </c>
      <c r="D35" s="72">
        <v>542</v>
      </c>
      <c r="E35" s="81">
        <f t="shared" si="0"/>
        <v>60.958062730627297</v>
      </c>
    </row>
    <row r="36" spans="1:8" ht="20.100000000000001" customHeight="1" x14ac:dyDescent="0.2">
      <c r="A36" s="212" t="s">
        <v>5</v>
      </c>
      <c r="B36" s="120">
        <f>SUM(B8:B35)</f>
        <v>348</v>
      </c>
      <c r="C36" s="132">
        <f>SUM(C8:C35)</f>
        <v>2067298.39</v>
      </c>
      <c r="D36" s="120">
        <f>SUM(D8:D35)</f>
        <v>31191</v>
      </c>
      <c r="E36" s="131">
        <f>C36/D36</f>
        <v>66.278682632810742</v>
      </c>
      <c r="H36" s="42"/>
    </row>
    <row r="37" spans="1:8" ht="9.9499999999999993" customHeight="1" x14ac:dyDescent="0.2"/>
    <row r="38" spans="1:8" ht="52.5" customHeight="1" x14ac:dyDescent="0.2">
      <c r="A38" s="366" t="s">
        <v>388</v>
      </c>
      <c r="B38" s="392"/>
      <c r="C38" s="392"/>
      <c r="D38" s="392"/>
      <c r="E38" s="392"/>
      <c r="F38" s="169"/>
    </row>
    <row r="39" spans="1:8" ht="27.75" customHeight="1" x14ac:dyDescent="0.2">
      <c r="A39" s="352" t="s">
        <v>294</v>
      </c>
      <c r="B39" s="352"/>
      <c r="C39" s="352"/>
      <c r="D39" s="352"/>
      <c r="E39" s="352"/>
      <c r="F39" s="170"/>
    </row>
    <row r="40" spans="1:8" ht="29.25" customHeight="1" x14ac:dyDescent="0.2">
      <c r="A40" s="352" t="s">
        <v>197</v>
      </c>
      <c r="B40" s="352"/>
      <c r="C40" s="352"/>
      <c r="D40" s="352"/>
      <c r="E40" s="352"/>
      <c r="F40" s="168"/>
    </row>
  </sheetData>
  <mergeCells count="6">
    <mergeCell ref="A40:E40"/>
    <mergeCell ref="G6:K6"/>
    <mergeCell ref="A4:E4"/>
    <mergeCell ref="A3:E3"/>
    <mergeCell ref="A38:E38"/>
    <mergeCell ref="A39:E39"/>
  </mergeCells>
  <hyperlinks>
    <hyperlink ref="A1" location="Съдържание!Print_Area" display="към съдържанието" xr:uid="{00000000-0004-0000-3700-000000000000}"/>
  </hyperlinks>
  <printOptions horizont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77"/>
  <sheetViews>
    <sheetView zoomScale="59" zoomScaleNormal="59" zoomScaleSheetLayoutView="82" workbookViewId="0">
      <selection activeCell="M42" sqref="M42"/>
    </sheetView>
  </sheetViews>
  <sheetFormatPr defaultRowHeight="12.75" x14ac:dyDescent="0.2"/>
  <cols>
    <col min="1" max="1" width="85.7109375" style="17" customWidth="1"/>
    <col min="2" max="2" width="14.7109375" style="18" customWidth="1"/>
    <col min="3" max="3" width="15.7109375" style="18" customWidth="1"/>
    <col min="4" max="4" width="14.7109375" style="18" customWidth="1"/>
    <col min="5" max="7" width="15.7109375" style="18" customWidth="1"/>
    <col min="8" max="8" width="18.7109375" style="18" customWidth="1"/>
    <col min="9" max="9" width="15.7109375" style="18" customWidth="1"/>
    <col min="10" max="10" width="85.7109375" customWidth="1"/>
    <col min="11" max="11" width="14.7109375" customWidth="1"/>
    <col min="12" max="12" width="15.7109375" customWidth="1"/>
    <col min="13" max="13" width="14.7109375" customWidth="1"/>
    <col min="14" max="16" width="15.7109375" customWidth="1"/>
    <col min="17" max="17" width="18.7109375" customWidth="1"/>
    <col min="18" max="18" width="15.7109375" customWidth="1"/>
  </cols>
  <sheetData>
    <row r="1" spans="1:18" s="155" customFormat="1" ht="15" customHeight="1" x14ac:dyDescent="0.2">
      <c r="A1" s="159" t="s">
        <v>64</v>
      </c>
      <c r="B1" s="10"/>
      <c r="C1" s="10"/>
      <c r="D1" s="10"/>
      <c r="E1" s="10"/>
      <c r="F1" s="10"/>
      <c r="G1" s="10"/>
      <c r="H1" s="10"/>
      <c r="I1" s="10"/>
    </row>
    <row r="2" spans="1:18" s="155" customFormat="1" ht="15" customHeight="1" x14ac:dyDescent="0.2">
      <c r="A2" s="159"/>
      <c r="B2" s="10"/>
      <c r="C2" s="10"/>
      <c r="D2" s="10"/>
      <c r="E2" s="10"/>
      <c r="F2" s="10"/>
      <c r="G2" s="10"/>
      <c r="H2" s="10"/>
      <c r="I2" s="10"/>
    </row>
    <row r="3" spans="1:18" s="10" customFormat="1" ht="15" customHeight="1" x14ac:dyDescent="0.2">
      <c r="A3" s="160" t="s">
        <v>330</v>
      </c>
      <c r="B3" s="107"/>
      <c r="C3" s="107"/>
      <c r="D3" s="107"/>
      <c r="E3" s="107"/>
      <c r="F3" s="107"/>
      <c r="G3" s="107"/>
      <c r="H3" s="107"/>
      <c r="I3" s="161"/>
      <c r="J3" s="160" t="s">
        <v>330</v>
      </c>
      <c r="K3" s="107"/>
      <c r="L3" s="107"/>
      <c r="M3" s="107"/>
      <c r="N3" s="107"/>
      <c r="O3" s="107"/>
      <c r="P3" s="107"/>
      <c r="Q3" s="107"/>
      <c r="R3" s="161"/>
    </row>
    <row r="4" spans="1:18" s="10" customFormat="1" ht="15" customHeight="1" x14ac:dyDescent="0.2">
      <c r="A4" s="160"/>
      <c r="B4" s="107"/>
      <c r="C4" s="107"/>
      <c r="D4" s="107"/>
      <c r="E4" s="107"/>
      <c r="F4" s="107"/>
      <c r="G4" s="107"/>
      <c r="H4" s="107"/>
      <c r="I4" s="161"/>
      <c r="J4" s="160"/>
      <c r="K4" s="107"/>
      <c r="L4" s="107"/>
      <c r="M4" s="107"/>
      <c r="N4" s="107"/>
      <c r="O4" s="107"/>
      <c r="P4" s="107"/>
      <c r="Q4" s="107"/>
      <c r="R4" s="161"/>
    </row>
    <row r="5" spans="1:18" ht="15" customHeight="1" x14ac:dyDescent="0.25">
      <c r="A5" s="314"/>
      <c r="B5" s="346" t="s">
        <v>323</v>
      </c>
      <c r="C5" s="346"/>
      <c r="D5" s="346"/>
      <c r="E5" s="346"/>
      <c r="F5" s="346"/>
      <c r="G5" s="346"/>
      <c r="H5" s="346"/>
      <c r="I5" s="346"/>
      <c r="J5" s="314"/>
      <c r="K5" s="346" t="s">
        <v>352</v>
      </c>
      <c r="L5" s="346"/>
      <c r="M5" s="346"/>
      <c r="N5" s="346"/>
      <c r="O5" s="346"/>
      <c r="P5" s="346"/>
      <c r="Q5" s="346"/>
      <c r="R5" s="346"/>
    </row>
    <row r="6" spans="1:18" ht="39.950000000000003" customHeight="1" x14ac:dyDescent="0.2">
      <c r="A6" s="322" t="s">
        <v>65</v>
      </c>
      <c r="B6" s="347" t="s">
        <v>299</v>
      </c>
      <c r="C6" s="347"/>
      <c r="D6" s="347" t="s">
        <v>300</v>
      </c>
      <c r="E6" s="347"/>
      <c r="F6" s="347" t="s">
        <v>139</v>
      </c>
      <c r="G6" s="347"/>
      <c r="H6" s="348" t="s">
        <v>261</v>
      </c>
      <c r="I6" s="348" t="s">
        <v>262</v>
      </c>
      <c r="J6" s="322" t="s">
        <v>65</v>
      </c>
      <c r="K6" s="347" t="s">
        <v>299</v>
      </c>
      <c r="L6" s="347"/>
      <c r="M6" s="347" t="s">
        <v>300</v>
      </c>
      <c r="N6" s="347"/>
      <c r="O6" s="347" t="s">
        <v>139</v>
      </c>
      <c r="P6" s="347"/>
      <c r="Q6" s="348" t="s">
        <v>261</v>
      </c>
      <c r="R6" s="348" t="s">
        <v>262</v>
      </c>
    </row>
    <row r="7" spans="1:18" ht="39.950000000000003" customHeight="1" x14ac:dyDescent="0.2">
      <c r="A7" s="316"/>
      <c r="B7" s="317" t="s">
        <v>3</v>
      </c>
      <c r="C7" s="317" t="s">
        <v>137</v>
      </c>
      <c r="D7" s="122" t="s">
        <v>3</v>
      </c>
      <c r="E7" s="122" t="s">
        <v>138</v>
      </c>
      <c r="F7" s="317" t="s">
        <v>3</v>
      </c>
      <c r="G7" s="317" t="s">
        <v>138</v>
      </c>
      <c r="H7" s="349"/>
      <c r="I7" s="349"/>
      <c r="J7" s="316"/>
      <c r="K7" s="317" t="s">
        <v>3</v>
      </c>
      <c r="L7" s="317" t="s">
        <v>137</v>
      </c>
      <c r="M7" s="122" t="s">
        <v>3</v>
      </c>
      <c r="N7" s="122" t="s">
        <v>138</v>
      </c>
      <c r="O7" s="317" t="s">
        <v>3</v>
      </c>
      <c r="P7" s="317" t="s">
        <v>138</v>
      </c>
      <c r="Q7" s="349"/>
      <c r="R7" s="349"/>
    </row>
    <row r="8" spans="1:18" ht="20.100000000000001" customHeight="1" x14ac:dyDescent="0.2">
      <c r="A8" s="316">
        <v>1</v>
      </c>
      <c r="B8" s="122">
        <v>2</v>
      </c>
      <c r="C8" s="122">
        <v>3</v>
      </c>
      <c r="D8" s="122">
        <v>4</v>
      </c>
      <c r="E8" s="122" t="s">
        <v>189</v>
      </c>
      <c r="F8" s="122">
        <v>6</v>
      </c>
      <c r="G8" s="122" t="s">
        <v>190</v>
      </c>
      <c r="H8" s="288">
        <v>8</v>
      </c>
      <c r="I8" s="288" t="s">
        <v>191</v>
      </c>
      <c r="J8" s="316">
        <v>1</v>
      </c>
      <c r="K8" s="122">
        <v>2</v>
      </c>
      <c r="L8" s="122">
        <v>3</v>
      </c>
      <c r="M8" s="122">
        <v>4</v>
      </c>
      <c r="N8" s="122" t="s">
        <v>189</v>
      </c>
      <c r="O8" s="122">
        <v>6</v>
      </c>
      <c r="P8" s="122" t="s">
        <v>190</v>
      </c>
      <c r="Q8" s="335">
        <v>8</v>
      </c>
      <c r="R8" s="335" t="s">
        <v>191</v>
      </c>
    </row>
    <row r="9" spans="1:18" s="16" customFormat="1" ht="15" customHeight="1" x14ac:dyDescent="0.2">
      <c r="A9" s="121"/>
      <c r="B9" s="179"/>
      <c r="C9" s="179"/>
      <c r="D9" s="179"/>
      <c r="E9" s="179"/>
      <c r="F9" s="179"/>
      <c r="G9" s="179"/>
      <c r="H9" s="179"/>
      <c r="I9" s="191"/>
      <c r="J9" s="121"/>
      <c r="K9" s="179"/>
      <c r="L9" s="179"/>
      <c r="M9" s="179"/>
      <c r="N9" s="179"/>
      <c r="O9" s="179"/>
      <c r="P9" s="179"/>
      <c r="Q9" s="179"/>
      <c r="R9" s="191"/>
    </row>
    <row r="10" spans="1:18" s="289" customFormat="1" ht="25.5" x14ac:dyDescent="0.2">
      <c r="A10" s="309" t="s">
        <v>67</v>
      </c>
      <c r="B10" s="67">
        <v>465772</v>
      </c>
      <c r="C10" s="180">
        <v>0.16937761077390731</v>
      </c>
      <c r="D10" s="67">
        <v>680725</v>
      </c>
      <c r="E10" s="68">
        <v>1.4614983296548525</v>
      </c>
      <c r="F10" s="67">
        <v>4397696</v>
      </c>
      <c r="G10" s="67">
        <v>9.4417354413747496</v>
      </c>
      <c r="H10" s="174">
        <v>271520443.62</v>
      </c>
      <c r="I10" s="178">
        <v>61.7415218377987</v>
      </c>
      <c r="J10" s="309" t="s">
        <v>67</v>
      </c>
      <c r="K10" s="67">
        <v>662937</v>
      </c>
      <c r="L10" s="180">
        <v>0.2262948933394367</v>
      </c>
      <c r="M10" s="67">
        <v>1174995</v>
      </c>
      <c r="N10" s="68">
        <v>1.772408237886858</v>
      </c>
      <c r="O10" s="67">
        <v>8389769</v>
      </c>
      <c r="P10" s="67">
        <v>12.655454439863819</v>
      </c>
      <c r="Q10" s="174">
        <v>524204371.32000005</v>
      </c>
      <c r="R10" s="178">
        <v>62.481383137008905</v>
      </c>
    </row>
    <row r="11" spans="1:18" s="16" customFormat="1" ht="30" customHeight="1" x14ac:dyDescent="0.2">
      <c r="A11" s="309" t="s">
        <v>68</v>
      </c>
      <c r="B11" s="67">
        <v>29557</v>
      </c>
      <c r="C11" s="180">
        <v>1.0748379124645487E-2</v>
      </c>
      <c r="D11" s="67">
        <v>47932</v>
      </c>
      <c r="E11" s="68">
        <v>1.6216801434516359</v>
      </c>
      <c r="F11" s="67">
        <v>566486</v>
      </c>
      <c r="G11" s="67">
        <v>19.165882870386035</v>
      </c>
      <c r="H11" s="174">
        <v>34334738.579999998</v>
      </c>
      <c r="I11" s="178">
        <v>60.610039047743456</v>
      </c>
      <c r="J11" s="309" t="s">
        <v>68</v>
      </c>
      <c r="K11" s="67">
        <v>54163</v>
      </c>
      <c r="L11" s="180">
        <v>1.8488650215546742E-2</v>
      </c>
      <c r="M11" s="67">
        <v>96528</v>
      </c>
      <c r="N11" s="68">
        <v>1.7821760242231781</v>
      </c>
      <c r="O11" s="67">
        <v>1160225</v>
      </c>
      <c r="P11" s="67">
        <v>21.42098849768292</v>
      </c>
      <c r="Q11" s="174">
        <v>71882880.020000011</v>
      </c>
      <c r="R11" s="178">
        <v>61.955982693012139</v>
      </c>
    </row>
    <row r="12" spans="1:18" s="289" customFormat="1" ht="30" customHeight="1" x14ac:dyDescent="0.2">
      <c r="A12" s="309" t="s">
        <v>69</v>
      </c>
      <c r="B12" s="67">
        <v>79702</v>
      </c>
      <c r="C12" s="180">
        <v>2.8983567784027293E-2</v>
      </c>
      <c r="D12" s="67">
        <v>115473</v>
      </c>
      <c r="E12" s="68">
        <v>1.4488093146972472</v>
      </c>
      <c r="F12" s="67">
        <v>339941</v>
      </c>
      <c r="G12" s="67">
        <v>4.2651501844370276</v>
      </c>
      <c r="H12" s="174">
        <v>21207100.130000003</v>
      </c>
      <c r="I12" s="178">
        <v>62.384649483292698</v>
      </c>
      <c r="J12" s="309" t="s">
        <v>69</v>
      </c>
      <c r="K12" s="67">
        <v>104709</v>
      </c>
      <c r="L12" s="180">
        <v>3.5742630124248727E-2</v>
      </c>
      <c r="M12" s="67">
        <v>178027</v>
      </c>
      <c r="N12" s="68">
        <v>1.7002072410203517</v>
      </c>
      <c r="O12" s="67">
        <v>522271</v>
      </c>
      <c r="P12" s="67">
        <v>4.9878329465470976</v>
      </c>
      <c r="Q12" s="174">
        <v>32761396.140000001</v>
      </c>
      <c r="R12" s="178">
        <v>62.728729222951301</v>
      </c>
    </row>
    <row r="13" spans="1:18" s="289" customFormat="1" ht="20.100000000000001" customHeight="1" x14ac:dyDescent="0.2">
      <c r="A13" s="309" t="s">
        <v>70</v>
      </c>
      <c r="B13" s="67">
        <v>1</v>
      </c>
      <c r="C13" s="183">
        <v>3.6364919053508435E-7</v>
      </c>
      <c r="D13" s="67">
        <v>1</v>
      </c>
      <c r="E13" s="68">
        <v>1</v>
      </c>
      <c r="F13" s="67">
        <v>4</v>
      </c>
      <c r="G13" s="67">
        <v>4</v>
      </c>
      <c r="H13" s="174">
        <v>565.55999999999995</v>
      </c>
      <c r="I13" s="178">
        <v>141.38999999999999</v>
      </c>
      <c r="J13" s="309" t="s">
        <v>70</v>
      </c>
      <c r="K13" s="67">
        <v>138</v>
      </c>
      <c r="L13" s="337">
        <v>4.710658068691635E-5</v>
      </c>
      <c r="M13" s="67">
        <v>146</v>
      </c>
      <c r="N13" s="68">
        <v>1.0579710144927537</v>
      </c>
      <c r="O13" s="67">
        <v>939</v>
      </c>
      <c r="P13" s="67">
        <v>6.8043478260869561</v>
      </c>
      <c r="Q13" s="174">
        <v>71622.98000000001</v>
      </c>
      <c r="R13" s="178">
        <v>76.275804046858369</v>
      </c>
    </row>
    <row r="14" spans="1:18" s="43" customFormat="1" ht="30" customHeight="1" x14ac:dyDescent="0.2">
      <c r="A14" s="309" t="s">
        <v>71</v>
      </c>
      <c r="B14" s="67">
        <v>1636</v>
      </c>
      <c r="C14" s="182">
        <v>5.9493007571539795E-4</v>
      </c>
      <c r="D14" s="67">
        <v>3186</v>
      </c>
      <c r="E14" s="68">
        <v>1.9474327628361858</v>
      </c>
      <c r="F14" s="67">
        <v>43912</v>
      </c>
      <c r="G14" s="67">
        <v>26.841075794621027</v>
      </c>
      <c r="H14" s="174">
        <v>3427009.21</v>
      </c>
      <c r="I14" s="178">
        <v>78.042658271087632</v>
      </c>
      <c r="J14" s="309" t="s">
        <v>71</v>
      </c>
      <c r="K14" s="67">
        <v>2565</v>
      </c>
      <c r="L14" s="182">
        <v>8.7556796711551045E-4</v>
      </c>
      <c r="M14" s="67">
        <v>6236</v>
      </c>
      <c r="N14" s="68">
        <v>2.4311890838206627</v>
      </c>
      <c r="O14" s="67">
        <v>89669</v>
      </c>
      <c r="P14" s="67">
        <v>34.958674463937619</v>
      </c>
      <c r="Q14" s="174">
        <v>7000300.3499999996</v>
      </c>
      <c r="R14" s="178">
        <v>78.068232611047293</v>
      </c>
    </row>
    <row r="15" spans="1:18" s="43" customFormat="1" ht="30" customHeight="1" x14ac:dyDescent="0.2">
      <c r="A15" s="309" t="s">
        <v>125</v>
      </c>
      <c r="B15" s="67"/>
      <c r="C15" s="183"/>
      <c r="D15" s="67"/>
      <c r="E15" s="68"/>
      <c r="F15" s="67"/>
      <c r="G15" s="67"/>
      <c r="H15" s="174"/>
      <c r="I15" s="178"/>
      <c r="J15" s="309" t="s">
        <v>125</v>
      </c>
      <c r="K15" s="67"/>
      <c r="L15" s="183"/>
      <c r="M15" s="67"/>
      <c r="N15" s="68"/>
      <c r="O15" s="67"/>
      <c r="P15" s="67"/>
      <c r="Q15" s="174"/>
      <c r="R15" s="178"/>
    </row>
    <row r="16" spans="1:18" s="43" customFormat="1" ht="30" customHeight="1" x14ac:dyDescent="0.2">
      <c r="A16" s="309" t="s">
        <v>124</v>
      </c>
      <c r="B16" s="67">
        <v>3</v>
      </c>
      <c r="C16" s="181">
        <v>1.090947571605253E-6</v>
      </c>
      <c r="D16" s="67">
        <v>3</v>
      </c>
      <c r="E16" s="68">
        <v>1</v>
      </c>
      <c r="F16" s="67">
        <v>91</v>
      </c>
      <c r="G16" s="67">
        <v>30.333333333333332</v>
      </c>
      <c r="H16" s="174">
        <v>2244.42</v>
      </c>
      <c r="I16" s="178">
        <v>24.663956043956045</v>
      </c>
      <c r="J16" s="309" t="s">
        <v>124</v>
      </c>
      <c r="K16" s="67">
        <v>7</v>
      </c>
      <c r="L16" s="181">
        <v>2.3894642377421338E-6</v>
      </c>
      <c r="M16" s="67">
        <v>7</v>
      </c>
      <c r="N16" s="68">
        <v>1</v>
      </c>
      <c r="O16" s="67">
        <v>303</v>
      </c>
      <c r="P16" s="67">
        <v>43.285714285714285</v>
      </c>
      <c r="Q16" s="174">
        <v>10469.709999999999</v>
      </c>
      <c r="R16" s="178">
        <v>34.553498349834982</v>
      </c>
    </row>
    <row r="17" spans="1:18" ht="20.100000000000001" customHeight="1" x14ac:dyDescent="0.2">
      <c r="A17" s="309" t="s">
        <v>72</v>
      </c>
      <c r="B17" s="67"/>
      <c r="C17" s="182"/>
      <c r="D17" s="67"/>
      <c r="E17" s="68"/>
      <c r="F17" s="67"/>
      <c r="G17" s="185"/>
      <c r="H17" s="174"/>
      <c r="I17" s="178"/>
      <c r="J17" s="309" t="s">
        <v>72</v>
      </c>
      <c r="K17" s="67"/>
      <c r="L17" s="182"/>
      <c r="M17" s="67"/>
      <c r="N17" s="68"/>
      <c r="O17" s="67"/>
      <c r="P17" s="185"/>
      <c r="Q17" s="174"/>
      <c r="R17" s="178"/>
    </row>
    <row r="18" spans="1:18" s="43" customFormat="1" ht="15" customHeight="1" x14ac:dyDescent="0.2">
      <c r="A18" s="309" t="s">
        <v>73</v>
      </c>
      <c r="B18" s="67">
        <v>49681</v>
      </c>
      <c r="C18" s="180">
        <v>1.8066455434973525E-2</v>
      </c>
      <c r="D18" s="67"/>
      <c r="E18" s="68"/>
      <c r="F18" s="67">
        <v>3290212</v>
      </c>
      <c r="G18" s="67">
        <v>66.226766772005391</v>
      </c>
      <c r="H18" s="174">
        <v>168046738.64000002</v>
      </c>
      <c r="I18" s="178">
        <v>51.074744922211707</v>
      </c>
      <c r="J18" s="309" t="s">
        <v>73</v>
      </c>
      <c r="K18" s="67">
        <v>66073</v>
      </c>
      <c r="L18" s="180">
        <v>2.2554152940048002E-2</v>
      </c>
      <c r="M18" s="67"/>
      <c r="N18" s="68"/>
      <c r="O18" s="67">
        <v>6681442</v>
      </c>
      <c r="P18" s="67">
        <v>101.12212250087025</v>
      </c>
      <c r="Q18" s="174">
        <v>349296237.01000005</v>
      </c>
      <c r="R18" s="178">
        <v>52.27857055557768</v>
      </c>
    </row>
    <row r="19" spans="1:18" s="43" customFormat="1" ht="15" customHeight="1" x14ac:dyDescent="0.2">
      <c r="A19" s="310" t="s">
        <v>74</v>
      </c>
      <c r="B19" s="69">
        <v>43911</v>
      </c>
      <c r="C19" s="187">
        <v>1.5968199605586087E-2</v>
      </c>
      <c r="D19" s="69"/>
      <c r="E19" s="68"/>
      <c r="F19" s="69">
        <v>3216169</v>
      </c>
      <c r="G19" s="69">
        <v>73.2429004121974</v>
      </c>
      <c r="H19" s="175">
        <v>162661110.90000001</v>
      </c>
      <c r="I19" s="192">
        <v>50.576045879429849</v>
      </c>
      <c r="J19" s="310" t="s">
        <v>74</v>
      </c>
      <c r="K19" s="69">
        <v>54831</v>
      </c>
      <c r="L19" s="187">
        <v>1.8716673374234133E-2</v>
      </c>
      <c r="M19" s="69"/>
      <c r="N19" s="68"/>
      <c r="O19" s="69">
        <v>6542806</v>
      </c>
      <c r="P19" s="69">
        <v>119.32676770440079</v>
      </c>
      <c r="Q19" s="175">
        <v>338045221.81</v>
      </c>
      <c r="R19" s="192">
        <v>51.666704134281225</v>
      </c>
    </row>
    <row r="20" spans="1:18" s="43" customFormat="1" ht="15" customHeight="1" x14ac:dyDescent="0.2">
      <c r="A20" s="310" t="s">
        <v>320</v>
      </c>
      <c r="B20" s="69">
        <v>5311</v>
      </c>
      <c r="C20" s="187">
        <v>1.9313408509318329E-3</v>
      </c>
      <c r="D20" s="69"/>
      <c r="E20" s="68"/>
      <c r="F20" s="69">
        <v>52149</v>
      </c>
      <c r="G20" s="69">
        <v>9.8190547919412534</v>
      </c>
      <c r="H20" s="175">
        <v>4324922.72</v>
      </c>
      <c r="I20" s="192">
        <v>82.933953095936644</v>
      </c>
      <c r="J20" s="310" t="s">
        <v>320</v>
      </c>
      <c r="K20" s="69">
        <v>10563</v>
      </c>
      <c r="L20" s="187">
        <v>3.6057015347528798E-3</v>
      </c>
      <c r="M20" s="69"/>
      <c r="N20" s="68"/>
      <c r="O20" s="69">
        <v>92854</v>
      </c>
      <c r="P20" s="69">
        <v>8.790495124491148</v>
      </c>
      <c r="Q20" s="175">
        <v>9019476.5999999996</v>
      </c>
      <c r="R20" s="192">
        <v>97.136112606888233</v>
      </c>
    </row>
    <row r="21" spans="1:18" s="43" customFormat="1" ht="15" customHeight="1" x14ac:dyDescent="0.2">
      <c r="A21" s="310" t="s">
        <v>75</v>
      </c>
      <c r="B21" s="69">
        <v>174</v>
      </c>
      <c r="C21" s="188">
        <v>6.3274959153104669E-5</v>
      </c>
      <c r="D21" s="69"/>
      <c r="E21" s="68"/>
      <c r="F21" s="69">
        <v>7078</v>
      </c>
      <c r="G21" s="69">
        <v>40.678160919540232</v>
      </c>
      <c r="H21" s="175">
        <v>571531.55000000005</v>
      </c>
      <c r="I21" s="192">
        <v>80.747605255721965</v>
      </c>
      <c r="J21" s="310" t="s">
        <v>75</v>
      </c>
      <c r="K21" s="69">
        <v>252</v>
      </c>
      <c r="L21" s="188">
        <v>8.6020712558716817E-5</v>
      </c>
      <c r="M21" s="69"/>
      <c r="N21" s="68"/>
      <c r="O21" s="69">
        <v>15471</v>
      </c>
      <c r="P21" s="69">
        <v>61.392857142857146</v>
      </c>
      <c r="Q21" s="175">
        <v>1201190.3</v>
      </c>
      <c r="R21" s="192">
        <v>77.641412966194821</v>
      </c>
    </row>
    <row r="22" spans="1:18" ht="30" customHeight="1" x14ac:dyDescent="0.2">
      <c r="A22" s="310" t="s">
        <v>76</v>
      </c>
      <c r="B22" s="69">
        <v>285</v>
      </c>
      <c r="C22" s="188">
        <v>1.0364001930249903E-4</v>
      </c>
      <c r="D22" s="69"/>
      <c r="E22" s="68"/>
      <c r="F22" s="69">
        <v>14816</v>
      </c>
      <c r="G22" s="69">
        <v>51.9859649122807</v>
      </c>
      <c r="H22" s="175">
        <v>489173.47</v>
      </c>
      <c r="I22" s="192">
        <v>33.016567899568031</v>
      </c>
      <c r="J22" s="310" t="s">
        <v>76</v>
      </c>
      <c r="K22" s="69">
        <v>427</v>
      </c>
      <c r="L22" s="188">
        <v>1.4575731850227015E-4</v>
      </c>
      <c r="M22" s="69"/>
      <c r="N22" s="68"/>
      <c r="O22" s="69">
        <v>30311</v>
      </c>
      <c r="P22" s="69">
        <v>70.985948477751762</v>
      </c>
      <c r="Q22" s="175">
        <v>1030348.3</v>
      </c>
      <c r="R22" s="192">
        <v>33.992553858335256</v>
      </c>
    </row>
    <row r="23" spans="1:18" ht="15" customHeight="1" x14ac:dyDescent="0.2">
      <c r="A23" s="311" t="s">
        <v>301</v>
      </c>
      <c r="B23" s="67">
        <v>44649</v>
      </c>
      <c r="C23" s="180">
        <v>1.6236572708200982E-2</v>
      </c>
      <c r="D23" s="67"/>
      <c r="E23" s="68"/>
      <c r="F23" s="67">
        <v>2163591</v>
      </c>
      <c r="G23" s="67">
        <v>48.457770610763959</v>
      </c>
      <c r="H23" s="174">
        <v>76173621.370000005</v>
      </c>
      <c r="I23" s="178">
        <v>35.207033755455633</v>
      </c>
      <c r="J23" s="311" t="s">
        <v>301</v>
      </c>
      <c r="K23" s="67">
        <v>54976</v>
      </c>
      <c r="L23" s="180">
        <v>1.8766169419158794E-2</v>
      </c>
      <c r="M23" s="67"/>
      <c r="N23" s="68"/>
      <c r="O23" s="67">
        <v>4260639</v>
      </c>
      <c r="P23" s="67">
        <v>77.499981810244464</v>
      </c>
      <c r="Q23" s="174">
        <v>153179164.50999999</v>
      </c>
      <c r="R23" s="178">
        <v>35.952157530830469</v>
      </c>
    </row>
    <row r="24" spans="1:18" ht="15" customHeight="1" x14ac:dyDescent="0.2">
      <c r="A24" s="312" t="s">
        <v>128</v>
      </c>
      <c r="B24" s="69">
        <v>37787</v>
      </c>
      <c r="C24" s="187">
        <v>1.3741211962749231E-2</v>
      </c>
      <c r="D24" s="69"/>
      <c r="E24" s="68"/>
      <c r="F24" s="69">
        <v>1875896</v>
      </c>
      <c r="G24" s="69">
        <v>49.643951623574246</v>
      </c>
      <c r="H24" s="175">
        <v>70773137.550000012</v>
      </c>
      <c r="I24" s="192">
        <v>37.727644576245169</v>
      </c>
      <c r="J24" s="312" t="s">
        <v>128</v>
      </c>
      <c r="K24" s="69">
        <v>46319</v>
      </c>
      <c r="L24" s="187">
        <v>1.5811084861139701E-2</v>
      </c>
      <c r="M24" s="69"/>
      <c r="N24" s="68"/>
      <c r="O24" s="69">
        <v>3730522</v>
      </c>
      <c r="P24" s="69">
        <v>80.539778492627221</v>
      </c>
      <c r="Q24" s="175">
        <v>143061304.88</v>
      </c>
      <c r="R24" s="192">
        <v>38.348870447621003</v>
      </c>
    </row>
    <row r="25" spans="1:18" s="43" customFormat="1" ht="30" customHeight="1" x14ac:dyDescent="0.2">
      <c r="A25" s="310" t="s">
        <v>129</v>
      </c>
      <c r="B25" s="69">
        <v>6862</v>
      </c>
      <c r="C25" s="187">
        <v>2.4953607454517488E-3</v>
      </c>
      <c r="D25" s="69"/>
      <c r="E25" s="68"/>
      <c r="F25" s="69">
        <v>287695</v>
      </c>
      <c r="G25" s="69">
        <v>41.925823375109296</v>
      </c>
      <c r="H25" s="175">
        <v>5400483.8200000003</v>
      </c>
      <c r="I25" s="192">
        <v>18.771559533533779</v>
      </c>
      <c r="J25" s="310" t="s">
        <v>129</v>
      </c>
      <c r="K25" s="69">
        <v>8657</v>
      </c>
      <c r="L25" s="187">
        <v>2.9550845580190934E-3</v>
      </c>
      <c r="M25" s="69"/>
      <c r="N25" s="68"/>
      <c r="O25" s="69">
        <v>530117</v>
      </c>
      <c r="P25" s="69">
        <v>61.235647452928269</v>
      </c>
      <c r="Q25" s="175">
        <v>10117859.630000001</v>
      </c>
      <c r="R25" s="192">
        <v>19.086087844758801</v>
      </c>
    </row>
    <row r="26" spans="1:18" s="43" customFormat="1" ht="15" customHeight="1" x14ac:dyDescent="0.2">
      <c r="A26" s="309" t="s">
        <v>121</v>
      </c>
      <c r="B26" s="67">
        <v>285</v>
      </c>
      <c r="C26" s="182">
        <v>1.0364001930249903E-4</v>
      </c>
      <c r="D26" s="67"/>
      <c r="E26" s="68"/>
      <c r="F26" s="67">
        <v>15110</v>
      </c>
      <c r="G26" s="67">
        <v>53.017543859649123</v>
      </c>
      <c r="H26" s="174">
        <v>1028204.8500000001</v>
      </c>
      <c r="I26" s="178">
        <v>68.047971542025152</v>
      </c>
      <c r="J26" s="309" t="s">
        <v>121</v>
      </c>
      <c r="K26" s="67">
        <v>357</v>
      </c>
      <c r="L26" s="182">
        <v>1.2186267612484882E-4</v>
      </c>
      <c r="M26" s="67"/>
      <c r="N26" s="68"/>
      <c r="O26" s="67">
        <v>31191</v>
      </c>
      <c r="P26" s="67">
        <v>87.369747899159663</v>
      </c>
      <c r="Q26" s="174">
        <v>2067298.3900000001</v>
      </c>
      <c r="R26" s="178">
        <v>66.278682632810757</v>
      </c>
    </row>
    <row r="27" spans="1:18" s="43" customFormat="1" ht="15" customHeight="1" x14ac:dyDescent="0.2">
      <c r="A27" s="310" t="s">
        <v>123</v>
      </c>
      <c r="B27" s="69">
        <v>256</v>
      </c>
      <c r="C27" s="188">
        <v>9.3094192776981593E-5</v>
      </c>
      <c r="D27" s="69"/>
      <c r="E27" s="68"/>
      <c r="F27" s="69">
        <v>13907</v>
      </c>
      <c r="G27" s="69">
        <v>54.32421875</v>
      </c>
      <c r="H27" s="175">
        <v>975782.67</v>
      </c>
      <c r="I27" s="192">
        <v>70.164857266124983</v>
      </c>
      <c r="J27" s="310" t="s">
        <v>123</v>
      </c>
      <c r="K27" s="69">
        <v>319</v>
      </c>
      <c r="L27" s="188">
        <v>1.0889129883424867E-4</v>
      </c>
      <c r="M27" s="69"/>
      <c r="N27" s="68"/>
      <c r="O27" s="69">
        <v>29089</v>
      </c>
      <c r="P27" s="69">
        <v>91.188087774294672</v>
      </c>
      <c r="Q27" s="175">
        <v>1979254.7300000002</v>
      </c>
      <c r="R27" s="192">
        <v>68.041346557117819</v>
      </c>
    </row>
    <row r="28" spans="1:18" s="43" customFormat="1" ht="30" customHeight="1" x14ac:dyDescent="0.2">
      <c r="A28" s="310" t="s">
        <v>122</v>
      </c>
      <c r="B28" s="69">
        <v>29</v>
      </c>
      <c r="C28" s="186">
        <v>1.0545826525517446E-5</v>
      </c>
      <c r="D28" s="69"/>
      <c r="E28" s="68"/>
      <c r="F28" s="69">
        <v>1203</v>
      </c>
      <c r="G28" s="69">
        <v>41.482758620689658</v>
      </c>
      <c r="H28" s="175">
        <v>52422.18</v>
      </c>
      <c r="I28" s="192">
        <v>43.576209476309231</v>
      </c>
      <c r="J28" s="310" t="s">
        <v>122</v>
      </c>
      <c r="K28" s="69">
        <v>38</v>
      </c>
      <c r="L28" s="186">
        <v>1.2971377290600155E-5</v>
      </c>
      <c r="M28" s="69"/>
      <c r="N28" s="68"/>
      <c r="O28" s="69">
        <v>2102</v>
      </c>
      <c r="P28" s="69">
        <v>55.315789473684212</v>
      </c>
      <c r="Q28" s="175">
        <v>88043.66</v>
      </c>
      <c r="R28" s="192">
        <v>41.885661274976215</v>
      </c>
    </row>
    <row r="29" spans="1:18" ht="30" customHeight="1" x14ac:dyDescent="0.2">
      <c r="A29" s="309" t="s">
        <v>302</v>
      </c>
      <c r="B29" s="67">
        <v>545</v>
      </c>
      <c r="C29" s="189">
        <v>1.9818880884162095E-4</v>
      </c>
      <c r="D29" s="69"/>
      <c r="E29" s="68"/>
      <c r="F29" s="67">
        <v>11175</v>
      </c>
      <c r="G29" s="67">
        <v>20.504587155963304</v>
      </c>
      <c r="H29" s="174">
        <v>429957.54</v>
      </c>
      <c r="I29" s="178">
        <v>38.474947651006708</v>
      </c>
      <c r="J29" s="309" t="s">
        <v>302</v>
      </c>
      <c r="K29" s="67">
        <v>1020</v>
      </c>
      <c r="L29" s="189">
        <v>3.4817907464242522E-4</v>
      </c>
      <c r="M29" s="69"/>
      <c r="N29" s="68"/>
      <c r="O29" s="67">
        <v>23080</v>
      </c>
      <c r="P29" s="67">
        <v>22.627450980392158</v>
      </c>
      <c r="Q29" s="174">
        <v>880406.36</v>
      </c>
      <c r="R29" s="178">
        <v>38.145856152512998</v>
      </c>
    </row>
    <row r="30" spans="1:18" ht="25.5" customHeight="1" x14ac:dyDescent="0.2">
      <c r="A30" s="313" t="s">
        <v>253</v>
      </c>
      <c r="B30" s="124">
        <v>545</v>
      </c>
      <c r="C30" s="190">
        <v>1.9818880884162095E-4</v>
      </c>
      <c r="D30" s="124"/>
      <c r="E30" s="125"/>
      <c r="F30" s="124">
        <v>11175</v>
      </c>
      <c r="G30" s="124">
        <v>20.504587155963304</v>
      </c>
      <c r="H30" s="176">
        <v>429957.54</v>
      </c>
      <c r="I30" s="193">
        <v>38.474947651006708</v>
      </c>
      <c r="J30" s="313" t="s">
        <v>253</v>
      </c>
      <c r="K30" s="124">
        <v>1020</v>
      </c>
      <c r="L30" s="190">
        <v>3.4817907464242522E-4</v>
      </c>
      <c r="M30" s="124"/>
      <c r="N30" s="125"/>
      <c r="O30" s="124">
        <v>23080</v>
      </c>
      <c r="P30" s="124">
        <v>22.627450980392158</v>
      </c>
      <c r="Q30" s="176">
        <v>880406.36</v>
      </c>
      <c r="R30" s="193">
        <v>38.145856152512998</v>
      </c>
    </row>
    <row r="31" spans="1:18" ht="9.9499999999999993" customHeight="1" x14ac:dyDescent="0.2">
      <c r="A31" s="207"/>
      <c r="B31" s="69"/>
      <c r="C31" s="188"/>
      <c r="D31" s="69"/>
      <c r="E31" s="68"/>
      <c r="F31" s="69"/>
      <c r="G31" s="69"/>
      <c r="H31" s="175"/>
      <c r="I31" s="192"/>
      <c r="J31" s="207"/>
      <c r="K31" s="69"/>
      <c r="L31" s="188"/>
      <c r="M31" s="69"/>
      <c r="N31" s="68"/>
      <c r="O31" s="69"/>
      <c r="P31" s="69"/>
      <c r="Q31" s="175"/>
      <c r="R31" s="192"/>
    </row>
    <row r="32" spans="1:18" s="5" customFormat="1" ht="42" customHeight="1" x14ac:dyDescent="0.2">
      <c r="A32" s="343" t="s">
        <v>271</v>
      </c>
      <c r="B32" s="344"/>
      <c r="C32" s="344"/>
      <c r="D32" s="344"/>
      <c r="E32" s="344"/>
      <c r="F32" s="344"/>
      <c r="G32" s="344"/>
      <c r="H32" s="344"/>
      <c r="I32" s="344"/>
      <c r="J32" s="343" t="s">
        <v>271</v>
      </c>
      <c r="K32" s="344"/>
      <c r="L32" s="344"/>
      <c r="M32" s="344"/>
      <c r="N32" s="344"/>
      <c r="O32" s="344"/>
      <c r="P32" s="344"/>
      <c r="Q32" s="344"/>
      <c r="R32" s="344"/>
    </row>
    <row r="33" spans="1:18" s="5" customFormat="1" ht="30" customHeight="1" x14ac:dyDescent="0.2">
      <c r="A33" s="345" t="s">
        <v>319</v>
      </c>
      <c r="B33" s="345"/>
      <c r="C33" s="345"/>
      <c r="D33" s="345"/>
      <c r="E33" s="345"/>
      <c r="F33" s="345"/>
      <c r="G33" s="345"/>
      <c r="H33" s="345"/>
      <c r="I33" s="345"/>
      <c r="J33" s="345" t="s">
        <v>319</v>
      </c>
      <c r="K33" s="345"/>
      <c r="L33" s="345"/>
      <c r="M33" s="345"/>
      <c r="N33" s="345"/>
      <c r="O33" s="345"/>
      <c r="P33" s="345"/>
      <c r="Q33" s="345"/>
      <c r="R33" s="345"/>
    </row>
    <row r="34" spans="1:18" s="5" customFormat="1" ht="30" customHeight="1" x14ac:dyDescent="0.2">
      <c r="A34" s="345" t="s">
        <v>324</v>
      </c>
      <c r="B34" s="345"/>
      <c r="C34" s="345"/>
      <c r="D34" s="345"/>
      <c r="E34" s="345"/>
      <c r="F34" s="345"/>
      <c r="G34" s="345"/>
      <c r="H34" s="345"/>
      <c r="I34" s="345"/>
      <c r="J34" s="345" t="s">
        <v>324</v>
      </c>
      <c r="K34" s="345"/>
      <c r="L34" s="345"/>
      <c r="M34" s="345"/>
      <c r="N34" s="345"/>
      <c r="O34" s="345"/>
      <c r="P34" s="345"/>
      <c r="Q34" s="345"/>
      <c r="R34" s="345"/>
    </row>
    <row r="35" spans="1:18" x14ac:dyDescent="0.2">
      <c r="B35" s="6"/>
      <c r="C35" s="6"/>
      <c r="D35" s="6"/>
      <c r="E35" s="6"/>
      <c r="F35" s="6"/>
      <c r="G35" s="6"/>
      <c r="H35" s="6"/>
      <c r="I35" s="6"/>
    </row>
    <row r="36" spans="1:18" ht="12.75" customHeight="1" x14ac:dyDescent="0.2">
      <c r="B36" s="6"/>
      <c r="C36" s="53"/>
      <c r="D36" s="6"/>
      <c r="E36" s="6"/>
      <c r="F36" s="6"/>
      <c r="G36" s="6"/>
      <c r="H36" s="6"/>
      <c r="I36" s="6"/>
    </row>
    <row r="37" spans="1:18" x14ac:dyDescent="0.2">
      <c r="B37" s="6"/>
      <c r="C37" s="6"/>
      <c r="D37" s="6"/>
      <c r="E37" s="6"/>
      <c r="F37" s="6"/>
      <c r="G37" s="6"/>
      <c r="H37" s="6"/>
      <c r="I37" s="6"/>
    </row>
    <row r="38" spans="1:18" x14ac:dyDescent="0.2">
      <c r="B38" s="6"/>
      <c r="C38" s="6"/>
      <c r="D38" s="6"/>
      <c r="E38" s="6"/>
      <c r="F38" s="6"/>
      <c r="G38" s="6"/>
      <c r="H38" s="6"/>
      <c r="I38" s="6"/>
    </row>
    <row r="39" spans="1:18" x14ac:dyDescent="0.2">
      <c r="B39" s="6"/>
      <c r="C39" s="6"/>
      <c r="D39" s="6"/>
      <c r="E39" s="6"/>
      <c r="F39" s="6"/>
      <c r="G39" s="6"/>
      <c r="H39" s="6"/>
      <c r="I39" s="6"/>
    </row>
    <row r="40" spans="1:18" x14ac:dyDescent="0.2">
      <c r="B40" s="6"/>
      <c r="C40" s="6"/>
      <c r="D40" s="6"/>
      <c r="E40" s="6"/>
      <c r="F40" s="6"/>
      <c r="G40" s="6"/>
      <c r="H40" s="6"/>
      <c r="I40" s="6"/>
    </row>
    <row r="41" spans="1:18" x14ac:dyDescent="0.2">
      <c r="B41" s="6"/>
      <c r="C41" s="6"/>
      <c r="D41" s="6"/>
      <c r="E41" s="6"/>
      <c r="F41" s="6"/>
      <c r="G41" s="6"/>
      <c r="H41" s="6"/>
      <c r="I41" s="6"/>
    </row>
    <row r="42" spans="1:18" x14ac:dyDescent="0.2">
      <c r="B42" s="6"/>
      <c r="C42" s="6"/>
      <c r="D42" s="6"/>
      <c r="E42" s="6"/>
      <c r="F42" s="6"/>
      <c r="G42" s="6"/>
      <c r="H42" s="6"/>
      <c r="I42" s="6"/>
    </row>
    <row r="43" spans="1:18" x14ac:dyDescent="0.2">
      <c r="B43" s="6"/>
      <c r="C43" s="6"/>
      <c r="D43" s="6"/>
      <c r="E43" s="6"/>
      <c r="F43" s="6"/>
      <c r="G43" s="6"/>
      <c r="H43" s="6"/>
      <c r="I43" s="6"/>
    </row>
    <row r="44" spans="1:18" x14ac:dyDescent="0.2">
      <c r="B44" s="6"/>
      <c r="C44" s="6"/>
      <c r="D44" s="6"/>
      <c r="E44" s="6"/>
      <c r="F44" s="6"/>
      <c r="G44" s="6"/>
      <c r="H44" s="6"/>
      <c r="I44" s="6"/>
    </row>
    <row r="45" spans="1:18" x14ac:dyDescent="0.2">
      <c r="B45" s="6"/>
      <c r="C45" s="6"/>
      <c r="D45" s="6"/>
      <c r="E45" s="6"/>
      <c r="F45" s="6"/>
      <c r="G45" s="6"/>
      <c r="H45" s="6"/>
      <c r="I45" s="6"/>
    </row>
    <row r="46" spans="1:18" x14ac:dyDescent="0.2">
      <c r="B46" s="6"/>
      <c r="C46" s="6"/>
      <c r="D46" s="6"/>
      <c r="E46" s="6"/>
      <c r="F46" s="6"/>
      <c r="G46" s="6"/>
      <c r="H46" s="6"/>
      <c r="I46" s="6"/>
    </row>
    <row r="47" spans="1:18" x14ac:dyDescent="0.2">
      <c r="B47" s="6"/>
      <c r="C47" s="6"/>
      <c r="D47" s="6"/>
      <c r="E47" s="6"/>
      <c r="F47" s="6"/>
      <c r="G47" s="6"/>
      <c r="H47" s="6"/>
      <c r="I47" s="6"/>
    </row>
    <row r="48" spans="1:18" x14ac:dyDescent="0.2">
      <c r="B48" s="6"/>
      <c r="C48" s="6"/>
      <c r="D48" s="6"/>
      <c r="E48" s="6"/>
      <c r="F48" s="6"/>
      <c r="G48" s="6"/>
      <c r="H48" s="6"/>
      <c r="I48" s="6"/>
    </row>
    <row r="49" spans="2:9" x14ac:dyDescent="0.2">
      <c r="B49" s="6"/>
      <c r="C49" s="6"/>
      <c r="D49" s="6"/>
      <c r="E49" s="6"/>
      <c r="F49" s="6"/>
      <c r="G49" s="6"/>
      <c r="H49" s="6"/>
      <c r="I49" s="6"/>
    </row>
    <row r="50" spans="2:9" x14ac:dyDescent="0.2">
      <c r="B50" s="6"/>
      <c r="C50" s="6"/>
      <c r="D50" s="6"/>
      <c r="E50" s="6"/>
      <c r="F50" s="6"/>
      <c r="G50" s="6"/>
      <c r="H50" s="6"/>
      <c r="I50" s="6"/>
    </row>
    <row r="51" spans="2:9" ht="12.75" customHeight="1" x14ac:dyDescent="0.2">
      <c r="B51" s="6"/>
      <c r="C51" s="6"/>
      <c r="D51" s="6"/>
      <c r="E51" s="6"/>
      <c r="F51" s="6"/>
      <c r="G51" s="6"/>
      <c r="H51" s="6"/>
      <c r="I51" s="6"/>
    </row>
    <row r="52" spans="2:9" ht="12.75" customHeight="1" x14ac:dyDescent="0.2"/>
    <row r="54" spans="2:9" ht="12.75" customHeight="1" x14ac:dyDescent="0.2"/>
    <row r="56" spans="2:9" ht="12.75" customHeight="1" x14ac:dyDescent="0.2"/>
    <row r="64" spans="2:9" x14ac:dyDescent="0.2">
      <c r="C64" s="54"/>
    </row>
    <row r="67" ht="12.75" customHeight="1" x14ac:dyDescent="0.2"/>
    <row r="68" ht="12.75" customHeight="1" x14ac:dyDescent="0.2"/>
    <row r="75" ht="12.75" customHeight="1" x14ac:dyDescent="0.2"/>
    <row r="77" ht="12.75" customHeight="1" x14ac:dyDescent="0.2"/>
  </sheetData>
  <mergeCells count="18">
    <mergeCell ref="B5:I5"/>
    <mergeCell ref="A34:I34"/>
    <mergeCell ref="A33:I33"/>
    <mergeCell ref="B6:C6"/>
    <mergeCell ref="D6:E6"/>
    <mergeCell ref="F6:G6"/>
    <mergeCell ref="I6:I7"/>
    <mergeCell ref="A32:I32"/>
    <mergeCell ref="H6:H7"/>
    <mergeCell ref="J32:R32"/>
    <mergeCell ref="J33:R33"/>
    <mergeCell ref="J34:R34"/>
    <mergeCell ref="K5:R5"/>
    <mergeCell ref="K6:L6"/>
    <mergeCell ref="M6:N6"/>
    <mergeCell ref="O6:P6"/>
    <mergeCell ref="Q6:Q7"/>
    <mergeCell ref="R6:R7"/>
  </mergeCells>
  <hyperlinks>
    <hyperlink ref="A1" location="Съдържание!Print_Area" display="към съдържанието" xr:uid="{00000000-0004-0000-0200-000000000000}"/>
  </hyperlinks>
  <printOptions horizontalCentered="1"/>
  <pageMargins left="0.39370078740157483" right="0.39370078740157483" top="0.59055118110236227" bottom="0.39370078740157483"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7"/>
  <sheetViews>
    <sheetView zoomScale="66" zoomScaleNormal="66" zoomScaleSheetLayoutView="78" workbookViewId="0">
      <selection activeCell="M41" sqref="M41"/>
    </sheetView>
  </sheetViews>
  <sheetFormatPr defaultRowHeight="12.75" x14ac:dyDescent="0.2"/>
  <cols>
    <col min="1" max="1" width="85.7109375" style="17" customWidth="1"/>
    <col min="2" max="2" width="14.7109375" style="18" customWidth="1"/>
    <col min="3" max="3" width="15.7109375" style="18" customWidth="1"/>
    <col min="4" max="4" width="14.7109375" style="18" customWidth="1"/>
    <col min="5" max="7" width="15.7109375" style="18" customWidth="1"/>
    <col min="8" max="8" width="18.7109375" style="18" customWidth="1"/>
    <col min="9" max="9" width="15.7109375" style="18" customWidth="1"/>
    <col min="10" max="10" width="85.7109375" customWidth="1"/>
    <col min="11" max="11" width="14.7109375" customWidth="1"/>
    <col min="12" max="12" width="15.7109375" customWidth="1"/>
    <col min="13" max="13" width="14.7109375" customWidth="1"/>
    <col min="14" max="15" width="15.7109375" customWidth="1"/>
    <col min="16" max="16" width="14.7109375" customWidth="1"/>
    <col min="17" max="17" width="18.7109375" customWidth="1"/>
    <col min="18" max="18" width="14.7109375" customWidth="1"/>
  </cols>
  <sheetData>
    <row r="1" spans="1:18" s="156" customFormat="1" ht="15" customHeight="1" x14ac:dyDescent="0.2">
      <c r="A1" s="159" t="s">
        <v>64</v>
      </c>
      <c r="B1" s="10"/>
      <c r="C1" s="10"/>
      <c r="D1" s="10"/>
      <c r="E1" s="10"/>
      <c r="F1" s="10"/>
      <c r="G1" s="10"/>
      <c r="H1" s="10"/>
      <c r="I1" s="10"/>
    </row>
    <row r="2" spans="1:18" s="156" customFormat="1" ht="15" customHeight="1" x14ac:dyDescent="0.2">
      <c r="A2" s="159"/>
      <c r="B2" s="10"/>
      <c r="C2" s="10"/>
      <c r="D2" s="10"/>
      <c r="E2" s="10"/>
      <c r="F2" s="10"/>
      <c r="G2" s="10"/>
      <c r="H2" s="10"/>
      <c r="I2" s="10"/>
    </row>
    <row r="3" spans="1:18" ht="15" customHeight="1" x14ac:dyDescent="0.2">
      <c r="A3" s="160" t="s">
        <v>331</v>
      </c>
      <c r="B3" s="107"/>
      <c r="C3" s="107"/>
      <c r="D3" s="107"/>
      <c r="E3" s="107"/>
      <c r="F3" s="107"/>
      <c r="G3" s="107"/>
      <c r="H3" s="107"/>
      <c r="I3" s="161"/>
      <c r="J3" s="160" t="s">
        <v>331</v>
      </c>
    </row>
    <row r="4" spans="1:18" ht="15" customHeight="1" x14ac:dyDescent="0.2">
      <c r="A4" s="160"/>
      <c r="B4" s="107"/>
      <c r="C4" s="107"/>
      <c r="D4" s="107"/>
      <c r="E4" s="107"/>
      <c r="F4" s="107"/>
      <c r="G4" s="107"/>
      <c r="H4" s="107"/>
      <c r="I4" s="161"/>
    </row>
    <row r="5" spans="1:18" ht="15" customHeight="1" x14ac:dyDescent="0.25">
      <c r="A5" s="314"/>
      <c r="B5" s="346" t="s">
        <v>323</v>
      </c>
      <c r="C5" s="346"/>
      <c r="D5" s="346"/>
      <c r="E5" s="346"/>
      <c r="F5" s="346"/>
      <c r="G5" s="346"/>
      <c r="H5" s="346"/>
      <c r="I5" s="346"/>
      <c r="J5" s="314"/>
      <c r="K5" s="346" t="s">
        <v>352</v>
      </c>
      <c r="L5" s="346"/>
      <c r="M5" s="346"/>
      <c r="N5" s="346"/>
      <c r="O5" s="346"/>
      <c r="P5" s="346"/>
      <c r="Q5" s="346"/>
      <c r="R5" s="346"/>
    </row>
    <row r="6" spans="1:18" ht="39.950000000000003" customHeight="1" x14ac:dyDescent="0.2">
      <c r="A6" s="322" t="s">
        <v>65</v>
      </c>
      <c r="B6" s="347" t="s">
        <v>130</v>
      </c>
      <c r="C6" s="347"/>
      <c r="D6" s="347" t="s">
        <v>300</v>
      </c>
      <c r="E6" s="347"/>
      <c r="F6" s="347" t="s">
        <v>139</v>
      </c>
      <c r="G6" s="347"/>
      <c r="H6" s="348" t="s">
        <v>265</v>
      </c>
      <c r="I6" s="348" t="s">
        <v>264</v>
      </c>
      <c r="J6" s="322" t="s">
        <v>65</v>
      </c>
      <c r="K6" s="347" t="s">
        <v>130</v>
      </c>
      <c r="L6" s="347"/>
      <c r="M6" s="347" t="s">
        <v>300</v>
      </c>
      <c r="N6" s="347"/>
      <c r="O6" s="347" t="s">
        <v>139</v>
      </c>
      <c r="P6" s="347"/>
      <c r="Q6" s="348" t="s">
        <v>265</v>
      </c>
      <c r="R6" s="348" t="s">
        <v>264</v>
      </c>
    </row>
    <row r="7" spans="1:18" ht="39.950000000000003" customHeight="1" x14ac:dyDescent="0.2">
      <c r="A7" s="316"/>
      <c r="B7" s="317" t="s">
        <v>3</v>
      </c>
      <c r="C7" s="317" t="s">
        <v>137</v>
      </c>
      <c r="D7" s="122" t="s">
        <v>3</v>
      </c>
      <c r="E7" s="122" t="s">
        <v>138</v>
      </c>
      <c r="F7" s="317" t="s">
        <v>3</v>
      </c>
      <c r="G7" s="317" t="s">
        <v>138</v>
      </c>
      <c r="H7" s="349"/>
      <c r="I7" s="349"/>
      <c r="J7" s="316"/>
      <c r="K7" s="317" t="s">
        <v>3</v>
      </c>
      <c r="L7" s="317" t="s">
        <v>137</v>
      </c>
      <c r="M7" s="122" t="s">
        <v>3</v>
      </c>
      <c r="N7" s="122" t="s">
        <v>138</v>
      </c>
      <c r="O7" s="317" t="s">
        <v>3</v>
      </c>
      <c r="P7" s="317" t="s">
        <v>138</v>
      </c>
      <c r="Q7" s="349"/>
      <c r="R7" s="349"/>
    </row>
    <row r="8" spans="1:18" ht="20.100000000000001" customHeight="1" x14ac:dyDescent="0.2">
      <c r="A8" s="316">
        <v>1</v>
      </c>
      <c r="B8" s="122">
        <v>2</v>
      </c>
      <c r="C8" s="122">
        <v>3</v>
      </c>
      <c r="D8" s="122">
        <v>4</v>
      </c>
      <c r="E8" s="122" t="s">
        <v>189</v>
      </c>
      <c r="F8" s="122">
        <v>6</v>
      </c>
      <c r="G8" s="122" t="s">
        <v>190</v>
      </c>
      <c r="H8" s="288">
        <v>8</v>
      </c>
      <c r="I8" s="288" t="s">
        <v>191</v>
      </c>
      <c r="J8" s="316">
        <v>1</v>
      </c>
      <c r="K8" s="122">
        <v>2</v>
      </c>
      <c r="L8" s="122">
        <v>3</v>
      </c>
      <c r="M8" s="122">
        <v>4</v>
      </c>
      <c r="N8" s="122" t="s">
        <v>189</v>
      </c>
      <c r="O8" s="122">
        <v>6</v>
      </c>
      <c r="P8" s="122" t="s">
        <v>190</v>
      </c>
      <c r="Q8" s="335">
        <v>8</v>
      </c>
      <c r="R8" s="335" t="s">
        <v>191</v>
      </c>
    </row>
    <row r="9" spans="1:18" s="16" customFormat="1" ht="15" customHeight="1" x14ac:dyDescent="0.2">
      <c r="A9" s="121"/>
      <c r="B9" s="179"/>
      <c r="C9" s="179"/>
      <c r="D9" s="179"/>
      <c r="E9" s="179"/>
      <c r="F9" s="179"/>
      <c r="G9" s="179"/>
      <c r="H9" s="179"/>
      <c r="I9" s="191"/>
      <c r="J9" s="121"/>
      <c r="K9" s="179"/>
      <c r="L9" s="179"/>
      <c r="M9" s="179"/>
      <c r="N9" s="179"/>
      <c r="O9" s="179"/>
      <c r="P9" s="179"/>
      <c r="Q9" s="179"/>
      <c r="R9" s="191"/>
    </row>
    <row r="10" spans="1:18" s="43" customFormat="1" ht="25.5" x14ac:dyDescent="0.2">
      <c r="A10" s="309" t="s">
        <v>67</v>
      </c>
      <c r="B10" s="67">
        <v>205374</v>
      </c>
      <c r="C10" s="180">
        <v>7.4684088856952408E-2</v>
      </c>
      <c r="D10" s="67">
        <v>296659</v>
      </c>
      <c r="E10" s="68">
        <v>1.4444817747134495</v>
      </c>
      <c r="F10" s="67">
        <v>1977960</v>
      </c>
      <c r="G10" s="67">
        <v>9.6310146367115603</v>
      </c>
      <c r="H10" s="174">
        <v>125882317.45999999</v>
      </c>
      <c r="I10" s="178">
        <v>63.642499069748624</v>
      </c>
      <c r="J10" s="309" t="s">
        <v>67</v>
      </c>
      <c r="K10" s="67">
        <v>294519</v>
      </c>
      <c r="L10" s="180">
        <v>0.1005346596907965</v>
      </c>
      <c r="M10" s="67">
        <v>513999</v>
      </c>
      <c r="N10" s="68">
        <v>1.745215079502511</v>
      </c>
      <c r="O10" s="67">
        <v>3770117</v>
      </c>
      <c r="P10" s="67">
        <v>12.800929651397702</v>
      </c>
      <c r="Q10" s="174">
        <v>243574709.84999999</v>
      </c>
      <c r="R10" s="178">
        <v>64.606671318158035</v>
      </c>
    </row>
    <row r="11" spans="1:18" s="43" customFormat="1" ht="30" customHeight="1" x14ac:dyDescent="0.2">
      <c r="A11" s="309" t="s">
        <v>68</v>
      </c>
      <c r="B11" s="67">
        <v>16617</v>
      </c>
      <c r="C11" s="180">
        <v>6.042758599121496E-3</v>
      </c>
      <c r="D11" s="67">
        <v>26461</v>
      </c>
      <c r="E11" s="68">
        <v>1.5924053679966299</v>
      </c>
      <c r="F11" s="67">
        <v>309975</v>
      </c>
      <c r="G11" s="67">
        <v>18.654089185773607</v>
      </c>
      <c r="H11" s="174">
        <v>19131693.91</v>
      </c>
      <c r="I11" s="178">
        <v>61.720119074118884</v>
      </c>
      <c r="J11" s="309" t="s">
        <v>68</v>
      </c>
      <c r="K11" s="67">
        <v>31249</v>
      </c>
      <c r="L11" s="180">
        <v>1.0666909709314849E-2</v>
      </c>
      <c r="M11" s="67">
        <v>54410</v>
      </c>
      <c r="N11" s="68">
        <v>1.7411757176229639</v>
      </c>
      <c r="O11" s="67">
        <v>646995</v>
      </c>
      <c r="P11" s="67">
        <v>20.704502544081411</v>
      </c>
      <c r="Q11" s="174">
        <v>40899436.020000003</v>
      </c>
      <c r="R11" s="178">
        <v>63.214454547562198</v>
      </c>
    </row>
    <row r="12" spans="1:18" s="43" customFormat="1" ht="30" customHeight="1" x14ac:dyDescent="0.2">
      <c r="A12" s="309" t="s">
        <v>69</v>
      </c>
      <c r="B12" s="67">
        <v>11773</v>
      </c>
      <c r="C12" s="180">
        <v>4.2812419201695481E-3</v>
      </c>
      <c r="D12" s="67">
        <v>14722</v>
      </c>
      <c r="E12" s="68">
        <v>1.2504884056739998</v>
      </c>
      <c r="F12" s="67">
        <v>43831</v>
      </c>
      <c r="G12" s="67">
        <v>3.7230102777541831</v>
      </c>
      <c r="H12" s="174">
        <v>3371607.58</v>
      </c>
      <c r="I12" s="178">
        <v>76.922898861536353</v>
      </c>
      <c r="J12" s="309" t="s">
        <v>69</v>
      </c>
      <c r="K12" s="67">
        <v>16483</v>
      </c>
      <c r="L12" s="180">
        <v>5.626505575814799E-3</v>
      </c>
      <c r="M12" s="67">
        <v>22853</v>
      </c>
      <c r="N12" s="68">
        <v>1.3864587757083056</v>
      </c>
      <c r="O12" s="67">
        <v>68142</v>
      </c>
      <c r="P12" s="67">
        <v>4.1340775344294123</v>
      </c>
      <c r="Q12" s="174">
        <v>5306052.71</v>
      </c>
      <c r="R12" s="178">
        <v>77.867581080684459</v>
      </c>
    </row>
    <row r="13" spans="1:18" s="43" customFormat="1" ht="25.5" x14ac:dyDescent="0.2">
      <c r="A13" s="309" t="s">
        <v>70</v>
      </c>
      <c r="B13" s="67">
        <v>1</v>
      </c>
      <c r="C13" s="183">
        <v>3.6364919053508435E-7</v>
      </c>
      <c r="D13" s="67">
        <v>1</v>
      </c>
      <c r="E13" s="68">
        <v>1</v>
      </c>
      <c r="F13" s="67">
        <v>4</v>
      </c>
      <c r="G13" s="67">
        <v>4</v>
      </c>
      <c r="H13" s="174">
        <v>565.55999999999995</v>
      </c>
      <c r="I13" s="178">
        <v>141.38999999999999</v>
      </c>
      <c r="J13" s="309" t="s">
        <v>70</v>
      </c>
      <c r="K13" s="67">
        <v>58</v>
      </c>
      <c r="L13" s="337">
        <v>1.9798417969863394E-5</v>
      </c>
      <c r="M13" s="67">
        <v>60</v>
      </c>
      <c r="N13" s="68">
        <v>1.0344827586206897</v>
      </c>
      <c r="O13" s="67">
        <v>406</v>
      </c>
      <c r="P13" s="67">
        <v>7</v>
      </c>
      <c r="Q13" s="174">
        <v>32789.33</v>
      </c>
      <c r="R13" s="178">
        <v>80.761896551724149</v>
      </c>
    </row>
    <row r="14" spans="1:18" s="43" customFormat="1" ht="30" customHeight="1" x14ac:dyDescent="0.2">
      <c r="A14" s="309" t="s">
        <v>71</v>
      </c>
      <c r="B14" s="67">
        <v>949</v>
      </c>
      <c r="C14" s="182">
        <v>3.4510308181779503E-4</v>
      </c>
      <c r="D14" s="67">
        <v>1894</v>
      </c>
      <c r="E14" s="68">
        <v>1.9957850368809273</v>
      </c>
      <c r="F14" s="67">
        <v>26595</v>
      </c>
      <c r="G14" s="67">
        <v>28.024236037934667</v>
      </c>
      <c r="H14" s="174">
        <v>2074012.84</v>
      </c>
      <c r="I14" s="178">
        <v>77.985066365858245</v>
      </c>
      <c r="J14" s="309" t="s">
        <v>71</v>
      </c>
      <c r="K14" s="67">
        <v>1513</v>
      </c>
      <c r="L14" s="182">
        <v>5.1646562738626406E-4</v>
      </c>
      <c r="M14" s="67">
        <v>3793</v>
      </c>
      <c r="N14" s="68">
        <v>2.5069398545935226</v>
      </c>
      <c r="O14" s="67">
        <v>55511</v>
      </c>
      <c r="P14" s="67">
        <v>36.689358889623264</v>
      </c>
      <c r="Q14" s="174">
        <v>4340576.12</v>
      </c>
      <c r="R14" s="178">
        <v>78.193081010970801</v>
      </c>
    </row>
    <row r="15" spans="1:18" s="43" customFormat="1" ht="30" customHeight="1" x14ac:dyDescent="0.2">
      <c r="A15" s="309" t="s">
        <v>125</v>
      </c>
      <c r="B15" s="67"/>
      <c r="C15" s="183"/>
      <c r="D15" s="67"/>
      <c r="E15" s="68"/>
      <c r="F15" s="67"/>
      <c r="G15" s="67"/>
      <c r="H15" s="174"/>
      <c r="I15" s="178"/>
      <c r="J15" s="309" t="s">
        <v>125</v>
      </c>
      <c r="K15" s="67"/>
      <c r="L15" s="183"/>
      <c r="M15" s="67"/>
      <c r="N15" s="68"/>
      <c r="O15" s="67"/>
      <c r="P15" s="67"/>
      <c r="Q15" s="174"/>
      <c r="R15" s="178"/>
    </row>
    <row r="16" spans="1:18" s="43" customFormat="1" ht="30" customHeight="1" x14ac:dyDescent="0.2">
      <c r="A16" s="309" t="s">
        <v>124</v>
      </c>
      <c r="B16" s="67">
        <v>3</v>
      </c>
      <c r="C16" s="181">
        <v>1.090947571605253E-6</v>
      </c>
      <c r="D16" s="67">
        <v>3</v>
      </c>
      <c r="E16" s="68">
        <v>1</v>
      </c>
      <c r="F16" s="67">
        <v>91</v>
      </c>
      <c r="G16" s="67">
        <v>30.333333333333332</v>
      </c>
      <c r="H16" s="174">
        <v>2244.42</v>
      </c>
      <c r="I16" s="178">
        <v>24.663956043956045</v>
      </c>
      <c r="J16" s="309" t="s">
        <v>124</v>
      </c>
      <c r="K16" s="67">
        <v>7</v>
      </c>
      <c r="L16" s="181">
        <v>2.3894642377421338E-6</v>
      </c>
      <c r="M16" s="67">
        <v>7</v>
      </c>
      <c r="N16" s="68">
        <v>1</v>
      </c>
      <c r="O16" s="67">
        <v>303</v>
      </c>
      <c r="P16" s="67">
        <v>43.285714285714285</v>
      </c>
      <c r="Q16" s="174">
        <v>10469.709999999999</v>
      </c>
      <c r="R16" s="178">
        <v>34.553498349834982</v>
      </c>
    </row>
    <row r="17" spans="1:18" ht="20.100000000000001" customHeight="1" x14ac:dyDescent="0.2">
      <c r="A17" s="309" t="s">
        <v>72</v>
      </c>
      <c r="B17" s="67"/>
      <c r="C17" s="182"/>
      <c r="D17" s="67"/>
      <c r="E17" s="68"/>
      <c r="F17" s="67"/>
      <c r="G17" s="185"/>
      <c r="H17" s="174"/>
      <c r="I17" s="178"/>
      <c r="J17" s="309" t="s">
        <v>72</v>
      </c>
      <c r="K17" s="67"/>
      <c r="L17" s="182"/>
      <c r="M17" s="67"/>
      <c r="N17" s="68"/>
      <c r="O17" s="67"/>
      <c r="P17" s="185"/>
      <c r="Q17" s="174"/>
      <c r="R17" s="178"/>
    </row>
    <row r="18" spans="1:18" ht="15" customHeight="1" x14ac:dyDescent="0.2">
      <c r="A18" s="309" t="s">
        <v>73</v>
      </c>
      <c r="B18" s="67">
        <v>5439</v>
      </c>
      <c r="C18" s="180">
        <v>1.9778879473203235E-3</v>
      </c>
      <c r="D18" s="67"/>
      <c r="E18" s="68"/>
      <c r="F18" s="67">
        <v>57399</v>
      </c>
      <c r="G18" s="67">
        <v>10.553226696083838</v>
      </c>
      <c r="H18" s="174">
        <v>4782266.87</v>
      </c>
      <c r="I18" s="178">
        <v>83.316205334587707</v>
      </c>
      <c r="J18" s="309" t="s">
        <v>73</v>
      </c>
      <c r="K18" s="67">
        <v>10777</v>
      </c>
      <c r="L18" s="180">
        <v>3.6787508700209964E-3</v>
      </c>
      <c r="M18" s="67"/>
      <c r="N18" s="68"/>
      <c r="O18" s="67">
        <v>106079</v>
      </c>
      <c r="P18" s="67">
        <v>9.8430917695091402</v>
      </c>
      <c r="Q18" s="174">
        <v>10140188.17</v>
      </c>
      <c r="R18" s="178">
        <v>95.59091026499118</v>
      </c>
    </row>
    <row r="19" spans="1:18" ht="15" customHeight="1" x14ac:dyDescent="0.2">
      <c r="A19" s="310" t="s">
        <v>74</v>
      </c>
      <c r="B19" s="69">
        <v>25</v>
      </c>
      <c r="C19" s="186">
        <v>9.0912297633771083E-6</v>
      </c>
      <c r="D19" s="69"/>
      <c r="E19" s="68"/>
      <c r="F19" s="69">
        <v>989</v>
      </c>
      <c r="G19" s="69">
        <v>39.56</v>
      </c>
      <c r="H19" s="175">
        <v>71025</v>
      </c>
      <c r="I19" s="192">
        <v>71.814964610717894</v>
      </c>
      <c r="J19" s="310" t="s">
        <v>74</v>
      </c>
      <c r="K19" s="69">
        <v>57</v>
      </c>
      <c r="L19" s="186">
        <v>1.9457065935900234E-5</v>
      </c>
      <c r="M19" s="69"/>
      <c r="N19" s="68"/>
      <c r="O19" s="69">
        <v>3485</v>
      </c>
      <c r="P19" s="69">
        <v>61.140350877192979</v>
      </c>
      <c r="Q19" s="175">
        <v>276159.65999999997</v>
      </c>
      <c r="R19" s="192">
        <v>79.242370157819224</v>
      </c>
    </row>
    <row r="20" spans="1:18" ht="15" customHeight="1" x14ac:dyDescent="0.2">
      <c r="A20" s="310" t="s">
        <v>320</v>
      </c>
      <c r="B20" s="69">
        <v>5311</v>
      </c>
      <c r="C20" s="187">
        <v>1.9313408509318329E-3</v>
      </c>
      <c r="D20" s="69"/>
      <c r="E20" s="68"/>
      <c r="F20" s="69">
        <v>52149</v>
      </c>
      <c r="G20" s="69">
        <v>9.8190547919412534</v>
      </c>
      <c r="H20" s="175">
        <v>4324922.72</v>
      </c>
      <c r="I20" s="192">
        <v>82.933953095936644</v>
      </c>
      <c r="J20" s="310" t="s">
        <v>320</v>
      </c>
      <c r="K20" s="69">
        <v>10563</v>
      </c>
      <c r="L20" s="187">
        <v>3.6057015347528798E-3</v>
      </c>
      <c r="M20" s="69"/>
      <c r="N20" s="68"/>
      <c r="O20" s="69">
        <v>92854</v>
      </c>
      <c r="P20" s="69">
        <v>8.790495124491148</v>
      </c>
      <c r="Q20" s="175">
        <v>9019476.5999999996</v>
      </c>
      <c r="R20" s="192">
        <v>97.136112606888233</v>
      </c>
    </row>
    <row r="21" spans="1:18" ht="15" customHeight="1" x14ac:dyDescent="0.2">
      <c r="A21" s="310" t="s">
        <v>75</v>
      </c>
      <c r="B21" s="69">
        <v>103</v>
      </c>
      <c r="C21" s="186">
        <v>3.7455866625113685E-5</v>
      </c>
      <c r="D21" s="69"/>
      <c r="E21" s="68"/>
      <c r="F21" s="69">
        <v>4261</v>
      </c>
      <c r="G21" s="69">
        <v>41.368932038834949</v>
      </c>
      <c r="H21" s="175">
        <v>386319.15</v>
      </c>
      <c r="I21" s="192">
        <v>90.663963858249247</v>
      </c>
      <c r="J21" s="310" t="s">
        <v>75</v>
      </c>
      <c r="K21" s="69">
        <v>157</v>
      </c>
      <c r="L21" s="186">
        <v>5.3592269332216432E-5</v>
      </c>
      <c r="M21" s="69"/>
      <c r="N21" s="68"/>
      <c r="O21" s="69">
        <v>9740</v>
      </c>
      <c r="P21" s="69">
        <v>62.038216560509554</v>
      </c>
      <c r="Q21" s="175">
        <v>844551.91</v>
      </c>
      <c r="R21" s="192">
        <v>86.709641683778244</v>
      </c>
    </row>
    <row r="22" spans="1:18" ht="30" customHeight="1" x14ac:dyDescent="0.2">
      <c r="A22" s="310" t="s">
        <v>76</v>
      </c>
      <c r="B22" s="69"/>
      <c r="C22" s="188"/>
      <c r="D22" s="69"/>
      <c r="E22" s="68"/>
      <c r="F22" s="69"/>
      <c r="G22" s="69"/>
      <c r="H22" s="175"/>
      <c r="I22" s="192"/>
      <c r="J22" s="310" t="s">
        <v>76</v>
      </c>
      <c r="K22" s="69"/>
      <c r="L22" s="188"/>
      <c r="M22" s="69"/>
      <c r="N22" s="68"/>
      <c r="O22" s="69"/>
      <c r="P22" s="69"/>
      <c r="Q22" s="175"/>
      <c r="R22" s="192"/>
    </row>
    <row r="23" spans="1:18" s="43" customFormat="1" ht="15" customHeight="1" x14ac:dyDescent="0.2">
      <c r="A23" s="311" t="s">
        <v>259</v>
      </c>
      <c r="B23" s="67">
        <v>380</v>
      </c>
      <c r="C23" s="182">
        <v>1.3818669240333204E-4</v>
      </c>
      <c r="D23" s="67"/>
      <c r="E23" s="68"/>
      <c r="F23" s="67">
        <v>18160</v>
      </c>
      <c r="G23" s="67">
        <v>47.789473684210527</v>
      </c>
      <c r="H23" s="174">
        <v>673313.63</v>
      </c>
      <c r="I23" s="178">
        <v>37.076741740088103</v>
      </c>
      <c r="J23" s="311" t="s">
        <v>259</v>
      </c>
      <c r="K23" s="67">
        <v>475</v>
      </c>
      <c r="L23" s="182">
        <v>1.6214221613250194E-4</v>
      </c>
      <c r="M23" s="67"/>
      <c r="N23" s="68"/>
      <c r="O23" s="67">
        <v>36842</v>
      </c>
      <c r="P23" s="67">
        <v>77.562105263157889</v>
      </c>
      <c r="Q23" s="174">
        <v>1388284.24</v>
      </c>
      <c r="R23" s="178">
        <v>37.68210846316704</v>
      </c>
    </row>
    <row r="24" spans="1:18" s="43" customFormat="1" ht="15" customHeight="1" x14ac:dyDescent="0.2">
      <c r="A24" s="312" t="s">
        <v>128</v>
      </c>
      <c r="B24" s="69">
        <v>365</v>
      </c>
      <c r="C24" s="188">
        <v>1.3273195454530578E-4</v>
      </c>
      <c r="D24" s="69"/>
      <c r="E24" s="68"/>
      <c r="F24" s="69">
        <v>17624</v>
      </c>
      <c r="G24" s="69">
        <v>48.284931506849318</v>
      </c>
      <c r="H24" s="175">
        <v>663400.54</v>
      </c>
      <c r="I24" s="192">
        <v>37.641882660009081</v>
      </c>
      <c r="J24" s="312" t="s">
        <v>128</v>
      </c>
      <c r="K24" s="69">
        <v>455</v>
      </c>
      <c r="L24" s="188">
        <v>1.5531517545323869E-4</v>
      </c>
      <c r="M24" s="69"/>
      <c r="N24" s="68"/>
      <c r="O24" s="69">
        <v>35837</v>
      </c>
      <c r="P24" s="69">
        <v>78.762637362637363</v>
      </c>
      <c r="Q24" s="175">
        <v>1369393.09</v>
      </c>
      <c r="R24" s="192">
        <v>38.211711080726623</v>
      </c>
    </row>
    <row r="25" spans="1:18" s="43" customFormat="1" ht="30" customHeight="1" x14ac:dyDescent="0.2">
      <c r="A25" s="310" t="s">
        <v>129</v>
      </c>
      <c r="B25" s="69">
        <v>15</v>
      </c>
      <c r="C25" s="186">
        <v>5.4547378580262652E-6</v>
      </c>
      <c r="D25" s="69"/>
      <c r="E25" s="68"/>
      <c r="F25" s="69">
        <v>536</v>
      </c>
      <c r="G25" s="69">
        <v>35.733333333333334</v>
      </c>
      <c r="H25" s="175">
        <v>9913.09</v>
      </c>
      <c r="I25" s="192">
        <v>18.49457089552239</v>
      </c>
      <c r="J25" s="310" t="s">
        <v>129</v>
      </c>
      <c r="K25" s="69">
        <v>20</v>
      </c>
      <c r="L25" s="186">
        <v>6.8270406792632391E-6</v>
      </c>
      <c r="M25" s="69"/>
      <c r="N25" s="68"/>
      <c r="O25" s="69">
        <v>1005</v>
      </c>
      <c r="P25" s="69">
        <v>50.25</v>
      </c>
      <c r="Q25" s="175">
        <v>18891.150000000001</v>
      </c>
      <c r="R25" s="192">
        <v>18.797164179104477</v>
      </c>
    </row>
    <row r="26" spans="1:18" s="43" customFormat="1" ht="15" customHeight="1" x14ac:dyDescent="0.2">
      <c r="A26" s="309" t="s">
        <v>121</v>
      </c>
      <c r="B26" s="67">
        <v>2</v>
      </c>
      <c r="C26" s="181">
        <v>7.272983810701687E-7</v>
      </c>
      <c r="D26" s="67"/>
      <c r="E26" s="68"/>
      <c r="F26" s="67">
        <v>55</v>
      </c>
      <c r="G26" s="67">
        <v>27.5</v>
      </c>
      <c r="H26" s="174">
        <v>6146.61</v>
      </c>
      <c r="I26" s="178">
        <v>111.75654545454545</v>
      </c>
      <c r="J26" s="309" t="s">
        <v>121</v>
      </c>
      <c r="K26" s="67">
        <v>4</v>
      </c>
      <c r="L26" s="181">
        <v>1.365408135852648E-6</v>
      </c>
      <c r="M26" s="67"/>
      <c r="N26" s="68"/>
      <c r="O26" s="67">
        <v>234</v>
      </c>
      <c r="P26" s="67">
        <v>58.5</v>
      </c>
      <c r="Q26" s="174">
        <v>18187.12</v>
      </c>
      <c r="R26" s="178">
        <v>77.722735042735039</v>
      </c>
    </row>
    <row r="27" spans="1:18" s="43" customFormat="1" ht="15" customHeight="1" x14ac:dyDescent="0.2">
      <c r="A27" s="310" t="s">
        <v>123</v>
      </c>
      <c r="B27" s="69">
        <v>2</v>
      </c>
      <c r="C27" s="328">
        <v>7.272983810701687E-7</v>
      </c>
      <c r="D27" s="69"/>
      <c r="E27" s="68"/>
      <c r="F27" s="69">
        <v>55</v>
      </c>
      <c r="G27" s="69">
        <v>27.5</v>
      </c>
      <c r="H27" s="175">
        <v>6146.61</v>
      </c>
      <c r="I27" s="192">
        <v>111.75654545454545</v>
      </c>
      <c r="J27" s="310" t="s">
        <v>123</v>
      </c>
      <c r="K27" s="69">
        <v>4</v>
      </c>
      <c r="L27" s="328">
        <v>1.365408135852648E-6</v>
      </c>
      <c r="M27" s="69"/>
      <c r="N27" s="68"/>
      <c r="O27" s="69">
        <v>234</v>
      </c>
      <c r="P27" s="69">
        <v>58.5</v>
      </c>
      <c r="Q27" s="175">
        <v>18187.12</v>
      </c>
      <c r="R27" s="192">
        <v>77.722735042735039</v>
      </c>
    </row>
    <row r="28" spans="1:18" s="43" customFormat="1" ht="30" customHeight="1" x14ac:dyDescent="0.2">
      <c r="A28" s="310" t="s">
        <v>122</v>
      </c>
      <c r="B28" s="69"/>
      <c r="C28" s="186"/>
      <c r="D28" s="69"/>
      <c r="E28" s="68"/>
      <c r="F28" s="69"/>
      <c r="G28" s="69"/>
      <c r="H28" s="175"/>
      <c r="I28" s="192"/>
      <c r="J28" s="310" t="s">
        <v>122</v>
      </c>
      <c r="K28" s="69"/>
      <c r="L28" s="186"/>
      <c r="M28" s="69"/>
      <c r="N28" s="68"/>
      <c r="O28" s="69"/>
      <c r="P28" s="69"/>
      <c r="Q28" s="175"/>
      <c r="R28" s="192"/>
    </row>
    <row r="29" spans="1:18" ht="30" customHeight="1" x14ac:dyDescent="0.2">
      <c r="A29" s="309" t="s">
        <v>258</v>
      </c>
      <c r="B29" s="67">
        <v>545</v>
      </c>
      <c r="C29" s="189">
        <v>1.9818880884162095E-4</v>
      </c>
      <c r="D29" s="69"/>
      <c r="E29" s="68"/>
      <c r="F29" s="67">
        <v>11175</v>
      </c>
      <c r="G29" s="67">
        <v>20.504587155963304</v>
      </c>
      <c r="H29" s="174">
        <v>429957.54</v>
      </c>
      <c r="I29" s="178">
        <v>38.474947651006708</v>
      </c>
      <c r="J29" s="309" t="s">
        <v>258</v>
      </c>
      <c r="K29" s="67">
        <v>1020</v>
      </c>
      <c r="L29" s="189">
        <v>3.4817907464242522E-4</v>
      </c>
      <c r="M29" s="69"/>
      <c r="N29" s="68"/>
      <c r="O29" s="67">
        <v>23080</v>
      </c>
      <c r="P29" s="67">
        <v>22.627450980392158</v>
      </c>
      <c r="Q29" s="174">
        <v>880406.36</v>
      </c>
      <c r="R29" s="178">
        <v>38.145856152512998</v>
      </c>
    </row>
    <row r="30" spans="1:18" s="43" customFormat="1" ht="30" customHeight="1" x14ac:dyDescent="0.2">
      <c r="A30" s="313" t="s">
        <v>253</v>
      </c>
      <c r="B30" s="124">
        <v>545</v>
      </c>
      <c r="C30" s="190">
        <v>1.9818880884162095E-4</v>
      </c>
      <c r="D30" s="124"/>
      <c r="E30" s="125"/>
      <c r="F30" s="124">
        <v>11175</v>
      </c>
      <c r="G30" s="124">
        <v>20.504587155963304</v>
      </c>
      <c r="H30" s="176">
        <v>429957.54</v>
      </c>
      <c r="I30" s="193">
        <v>38.474947651006708</v>
      </c>
      <c r="J30" s="313" t="s">
        <v>253</v>
      </c>
      <c r="K30" s="124">
        <v>1020</v>
      </c>
      <c r="L30" s="190">
        <v>3.4817907464242522E-4</v>
      </c>
      <c r="M30" s="124"/>
      <c r="N30" s="125"/>
      <c r="O30" s="124">
        <v>23080</v>
      </c>
      <c r="P30" s="124">
        <v>22.627450980392158</v>
      </c>
      <c r="Q30" s="176">
        <v>880406.36</v>
      </c>
      <c r="R30" s="193">
        <v>38.145856152512998</v>
      </c>
    </row>
    <row r="31" spans="1:18" ht="9.9499999999999993" customHeight="1" x14ac:dyDescent="0.2">
      <c r="A31" s="207"/>
      <c r="B31" s="69"/>
      <c r="C31" s="188"/>
      <c r="D31" s="69"/>
      <c r="E31" s="68"/>
      <c r="F31" s="69"/>
      <c r="G31" s="69"/>
      <c r="H31" s="175"/>
      <c r="I31" s="192"/>
      <c r="J31" s="207"/>
      <c r="K31" s="69"/>
      <c r="L31" s="188"/>
      <c r="M31" s="69"/>
      <c r="N31" s="68"/>
      <c r="O31" s="69"/>
      <c r="P31" s="69"/>
      <c r="Q31" s="175"/>
      <c r="R31" s="192"/>
    </row>
    <row r="32" spans="1:18" s="5" customFormat="1" ht="38.25" customHeight="1" x14ac:dyDescent="0.2">
      <c r="A32" s="343" t="s">
        <v>284</v>
      </c>
      <c r="B32" s="344"/>
      <c r="C32" s="344"/>
      <c r="D32" s="344"/>
      <c r="E32" s="344"/>
      <c r="F32" s="344"/>
      <c r="G32" s="344"/>
      <c r="H32" s="344"/>
      <c r="I32" s="344"/>
      <c r="J32" s="343" t="s">
        <v>284</v>
      </c>
      <c r="K32" s="344"/>
      <c r="L32" s="344"/>
      <c r="M32" s="344"/>
      <c r="N32" s="344"/>
      <c r="O32" s="344"/>
      <c r="P32" s="344"/>
      <c r="Q32" s="344"/>
      <c r="R32" s="344"/>
    </row>
    <row r="33" spans="1:18" s="5" customFormat="1" ht="30" customHeight="1" x14ac:dyDescent="0.2">
      <c r="A33" s="350" t="s">
        <v>319</v>
      </c>
      <c r="B33" s="351"/>
      <c r="C33" s="351"/>
      <c r="D33" s="351"/>
      <c r="E33" s="351"/>
      <c r="F33" s="351"/>
      <c r="G33" s="351"/>
      <c r="H33" s="351"/>
      <c r="I33" s="351"/>
      <c r="J33" s="350" t="s">
        <v>319</v>
      </c>
      <c r="K33" s="351"/>
      <c r="L33" s="351"/>
      <c r="M33" s="351"/>
      <c r="N33" s="351"/>
      <c r="O33" s="351"/>
      <c r="P33" s="351"/>
      <c r="Q33" s="351"/>
      <c r="R33" s="351"/>
    </row>
    <row r="34" spans="1:18" s="10" customFormat="1" ht="30" customHeight="1" x14ac:dyDescent="0.2">
      <c r="A34" s="350" t="s">
        <v>325</v>
      </c>
      <c r="B34" s="351"/>
      <c r="C34" s="351"/>
      <c r="D34" s="351"/>
      <c r="E34" s="351"/>
      <c r="F34" s="351"/>
      <c r="G34" s="351"/>
      <c r="H34" s="351"/>
      <c r="I34" s="351"/>
      <c r="J34" s="350" t="s">
        <v>325</v>
      </c>
      <c r="K34" s="351"/>
      <c r="L34" s="351"/>
      <c r="M34" s="351"/>
      <c r="N34" s="351"/>
      <c r="O34" s="351"/>
      <c r="P34" s="351"/>
      <c r="Q34" s="351"/>
      <c r="R34" s="351"/>
    </row>
    <row r="35" spans="1:18" x14ac:dyDescent="0.2">
      <c r="B35" s="6"/>
      <c r="C35" s="6"/>
      <c r="D35" s="6"/>
      <c r="E35" s="6"/>
      <c r="F35" s="6"/>
      <c r="G35" s="6"/>
      <c r="H35" s="6"/>
      <c r="I35" s="6"/>
    </row>
    <row r="36" spans="1:18" x14ac:dyDescent="0.2">
      <c r="B36" s="6"/>
      <c r="C36" s="53"/>
      <c r="D36" s="6"/>
      <c r="E36" s="6"/>
      <c r="F36" s="6"/>
      <c r="G36" s="6"/>
      <c r="H36" s="6"/>
      <c r="I36" s="6"/>
    </row>
    <row r="37" spans="1:18" x14ac:dyDescent="0.2">
      <c r="B37" s="6"/>
      <c r="C37" s="6"/>
      <c r="D37" s="6"/>
      <c r="E37" s="6"/>
      <c r="F37" s="6"/>
      <c r="G37" s="6"/>
      <c r="H37" s="6"/>
      <c r="I37" s="6"/>
    </row>
  </sheetData>
  <mergeCells count="18">
    <mergeCell ref="A34:I34"/>
    <mergeCell ref="B6:C6"/>
    <mergeCell ref="B5:I5"/>
    <mergeCell ref="D6:E6"/>
    <mergeCell ref="F6:G6"/>
    <mergeCell ref="A32:I32"/>
    <mergeCell ref="A33:I33"/>
    <mergeCell ref="H6:H7"/>
    <mergeCell ref="I6:I7"/>
    <mergeCell ref="J32:R32"/>
    <mergeCell ref="J33:R33"/>
    <mergeCell ref="J34:R34"/>
    <mergeCell ref="K5:R5"/>
    <mergeCell ref="K6:L6"/>
    <mergeCell ref="M6:N6"/>
    <mergeCell ref="O6:P6"/>
    <mergeCell ref="Q6:Q7"/>
    <mergeCell ref="R6:R7"/>
  </mergeCells>
  <hyperlinks>
    <hyperlink ref="A1" location="Съдържание!Print_Area" display="към съдържанието" xr:uid="{00000000-0004-0000-0300-000000000000}"/>
  </hyperlinks>
  <printOptions horizontalCentered="1"/>
  <pageMargins left="0.39370078740157483" right="0.39370078740157483" top="0.59055118110236227" bottom="0.39370078740157483" header="0.31496062992125984" footer="0.31496062992125984"/>
  <pageSetup paperSize="9"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4"/>
  <sheetViews>
    <sheetView zoomScale="64" zoomScaleNormal="64" zoomScaleSheetLayoutView="77" workbookViewId="0">
      <selection activeCell="L43" sqref="L43"/>
    </sheetView>
  </sheetViews>
  <sheetFormatPr defaultRowHeight="12.75" x14ac:dyDescent="0.2"/>
  <cols>
    <col min="1" max="1" width="83.7109375" style="17" customWidth="1"/>
    <col min="2" max="2" width="14.7109375" style="18" customWidth="1"/>
    <col min="3" max="3" width="15.7109375" style="18" customWidth="1"/>
    <col min="4" max="4" width="14.7109375" style="18" customWidth="1"/>
    <col min="5" max="7" width="15.7109375" style="18" customWidth="1"/>
    <col min="8" max="8" width="18.7109375" style="18" customWidth="1"/>
    <col min="9" max="9" width="15.7109375" style="18" customWidth="1"/>
    <col min="10" max="10" width="85.7109375" customWidth="1"/>
    <col min="11" max="11" width="14.7109375" customWidth="1"/>
    <col min="12" max="12" width="15.7109375" customWidth="1"/>
    <col min="13" max="13" width="14.7109375" customWidth="1"/>
    <col min="14" max="16" width="15.7109375" customWidth="1"/>
    <col min="17" max="17" width="18.7109375" customWidth="1"/>
    <col min="18" max="18" width="14.7109375" customWidth="1"/>
  </cols>
  <sheetData>
    <row r="1" spans="1:18" s="155" customFormat="1" ht="15" customHeight="1" x14ac:dyDescent="0.2">
      <c r="A1" s="162" t="s">
        <v>64</v>
      </c>
      <c r="B1" s="157"/>
      <c r="C1" s="157"/>
      <c r="D1" s="157"/>
      <c r="E1" s="157"/>
      <c r="F1" s="157"/>
      <c r="G1" s="157"/>
      <c r="H1" s="157"/>
      <c r="I1" s="158"/>
    </row>
    <row r="2" spans="1:18" s="155" customFormat="1" ht="15" customHeight="1" x14ac:dyDescent="0.2">
      <c r="A2" s="280"/>
      <c r="B2" s="90"/>
      <c r="C2" s="90"/>
      <c r="D2" s="90"/>
      <c r="E2" s="90"/>
      <c r="F2" s="90"/>
      <c r="G2" s="90"/>
      <c r="H2" s="90"/>
      <c r="I2" s="281"/>
    </row>
    <row r="3" spans="1:18" s="70" customFormat="1" ht="15" customHeight="1" x14ac:dyDescent="0.2">
      <c r="A3" s="160" t="s">
        <v>332</v>
      </c>
      <c r="B3" s="107"/>
      <c r="C3" s="107"/>
      <c r="D3" s="107"/>
      <c r="E3" s="107"/>
      <c r="F3" s="107"/>
      <c r="G3" s="107"/>
      <c r="H3" s="107"/>
      <c r="I3" s="161"/>
      <c r="J3" s="160" t="s">
        <v>332</v>
      </c>
      <c r="K3" s="107"/>
      <c r="L3" s="107"/>
      <c r="M3" s="107"/>
      <c r="N3" s="107"/>
      <c r="O3" s="107"/>
      <c r="P3" s="107"/>
      <c r="Q3" s="107"/>
      <c r="R3" s="161"/>
    </row>
    <row r="4" spans="1:18" s="70" customFormat="1" ht="15" customHeight="1" x14ac:dyDescent="0.2">
      <c r="A4" s="160"/>
      <c r="B4" s="107"/>
      <c r="C4" s="107"/>
      <c r="D4" s="107"/>
      <c r="E4" s="107"/>
      <c r="F4" s="107"/>
      <c r="G4" s="107"/>
      <c r="H4" s="107"/>
      <c r="I4" s="161"/>
      <c r="J4" s="160"/>
      <c r="K4" s="107"/>
      <c r="L4" s="107"/>
      <c r="M4" s="107"/>
      <c r="N4" s="107"/>
      <c r="O4" s="107"/>
      <c r="P4" s="107"/>
      <c r="Q4" s="107"/>
      <c r="R4" s="161"/>
    </row>
    <row r="5" spans="1:18" s="5" customFormat="1" ht="15" customHeight="1" x14ac:dyDescent="0.25">
      <c r="A5" s="314"/>
      <c r="B5" s="346" t="s">
        <v>323</v>
      </c>
      <c r="C5" s="346"/>
      <c r="D5" s="346"/>
      <c r="E5" s="346"/>
      <c r="F5" s="346"/>
      <c r="G5" s="346"/>
      <c r="H5" s="346"/>
      <c r="I5" s="346"/>
      <c r="J5" s="314"/>
      <c r="K5" s="346" t="s">
        <v>352</v>
      </c>
      <c r="L5" s="346"/>
      <c r="M5" s="346"/>
      <c r="N5" s="346"/>
      <c r="O5" s="346"/>
      <c r="P5" s="346"/>
      <c r="Q5" s="346"/>
      <c r="R5" s="346"/>
    </row>
    <row r="6" spans="1:18" s="5" customFormat="1" ht="39.950000000000003" customHeight="1" x14ac:dyDescent="0.2">
      <c r="A6" s="322" t="s">
        <v>65</v>
      </c>
      <c r="B6" s="347" t="s">
        <v>303</v>
      </c>
      <c r="C6" s="347"/>
      <c r="D6" s="347" t="s">
        <v>300</v>
      </c>
      <c r="E6" s="347"/>
      <c r="F6" s="347" t="s">
        <v>304</v>
      </c>
      <c r="G6" s="347"/>
      <c r="H6" s="348" t="s">
        <v>263</v>
      </c>
      <c r="I6" s="348" t="s">
        <v>262</v>
      </c>
      <c r="J6" s="322" t="s">
        <v>65</v>
      </c>
      <c r="K6" s="347" t="s">
        <v>303</v>
      </c>
      <c r="L6" s="347"/>
      <c r="M6" s="347" t="s">
        <v>300</v>
      </c>
      <c r="N6" s="347"/>
      <c r="O6" s="347" t="s">
        <v>304</v>
      </c>
      <c r="P6" s="347"/>
      <c r="Q6" s="348" t="s">
        <v>263</v>
      </c>
      <c r="R6" s="348" t="s">
        <v>262</v>
      </c>
    </row>
    <row r="7" spans="1:18" s="5" customFormat="1" ht="39.950000000000003" customHeight="1" x14ac:dyDescent="0.2">
      <c r="A7" s="316"/>
      <c r="B7" s="317" t="s">
        <v>3</v>
      </c>
      <c r="C7" s="317" t="s">
        <v>137</v>
      </c>
      <c r="D7" s="122" t="s">
        <v>3</v>
      </c>
      <c r="E7" s="122" t="s">
        <v>138</v>
      </c>
      <c r="F7" s="317" t="s">
        <v>3</v>
      </c>
      <c r="G7" s="317" t="s">
        <v>138</v>
      </c>
      <c r="H7" s="349"/>
      <c r="I7" s="349"/>
      <c r="J7" s="316"/>
      <c r="K7" s="317" t="s">
        <v>3</v>
      </c>
      <c r="L7" s="317" t="s">
        <v>137</v>
      </c>
      <c r="M7" s="122" t="s">
        <v>3</v>
      </c>
      <c r="N7" s="122" t="s">
        <v>138</v>
      </c>
      <c r="O7" s="317" t="s">
        <v>3</v>
      </c>
      <c r="P7" s="317" t="s">
        <v>138</v>
      </c>
      <c r="Q7" s="349"/>
      <c r="R7" s="349"/>
    </row>
    <row r="8" spans="1:18" s="5" customFormat="1" ht="20.100000000000001" customHeight="1" x14ac:dyDescent="0.2">
      <c r="A8" s="316">
        <v>1</v>
      </c>
      <c r="B8" s="122">
        <v>2</v>
      </c>
      <c r="C8" s="122">
        <v>3</v>
      </c>
      <c r="D8" s="122">
        <v>4</v>
      </c>
      <c r="E8" s="122" t="s">
        <v>189</v>
      </c>
      <c r="F8" s="122">
        <v>6</v>
      </c>
      <c r="G8" s="122" t="s">
        <v>190</v>
      </c>
      <c r="H8" s="288">
        <v>8</v>
      </c>
      <c r="I8" s="288" t="s">
        <v>191</v>
      </c>
      <c r="J8" s="316">
        <v>1</v>
      </c>
      <c r="K8" s="122">
        <v>2</v>
      </c>
      <c r="L8" s="122">
        <v>3</v>
      </c>
      <c r="M8" s="122">
        <v>4</v>
      </c>
      <c r="N8" s="122" t="s">
        <v>189</v>
      </c>
      <c r="O8" s="122">
        <v>6</v>
      </c>
      <c r="P8" s="122" t="s">
        <v>190</v>
      </c>
      <c r="Q8" s="335">
        <v>8</v>
      </c>
      <c r="R8" s="335" t="s">
        <v>191</v>
      </c>
    </row>
    <row r="9" spans="1:18" s="5" customFormat="1" ht="15" customHeight="1" x14ac:dyDescent="0.2">
      <c r="A9" s="121"/>
      <c r="B9" s="308"/>
      <c r="C9" s="308"/>
      <c r="D9" s="308"/>
      <c r="E9" s="308"/>
      <c r="F9" s="308"/>
      <c r="G9" s="308"/>
      <c r="H9" s="308"/>
      <c r="I9" s="315"/>
      <c r="J9" s="121"/>
      <c r="K9" s="308"/>
      <c r="L9" s="308"/>
      <c r="M9" s="308"/>
      <c r="N9" s="308"/>
      <c r="O9" s="308"/>
      <c r="P9" s="308"/>
      <c r="Q9" s="308"/>
      <c r="R9" s="315"/>
    </row>
    <row r="10" spans="1:18" s="290" customFormat="1" ht="25.5" x14ac:dyDescent="0.2">
      <c r="A10" s="309" t="s">
        <v>67</v>
      </c>
      <c r="B10" s="67">
        <v>260398</v>
      </c>
      <c r="C10" s="180">
        <v>9.469352191695489E-2</v>
      </c>
      <c r="D10" s="67">
        <v>384066</v>
      </c>
      <c r="E10" s="68">
        <v>1.4749191622055469</v>
      </c>
      <c r="F10" s="67">
        <v>2419736</v>
      </c>
      <c r="G10" s="67">
        <v>9.2924523229825109</v>
      </c>
      <c r="H10" s="174">
        <v>145638126.16</v>
      </c>
      <c r="I10" s="178">
        <v>60.187609788836468</v>
      </c>
      <c r="J10" s="309" t="s">
        <v>67</v>
      </c>
      <c r="K10" s="67">
        <v>368418</v>
      </c>
      <c r="L10" s="180">
        <v>0.1257602336486402</v>
      </c>
      <c r="M10" s="67">
        <v>660996</v>
      </c>
      <c r="N10" s="68">
        <v>1.7941468657883166</v>
      </c>
      <c r="O10" s="67">
        <v>4619652</v>
      </c>
      <c r="P10" s="67">
        <v>12.539159324462974</v>
      </c>
      <c r="Q10" s="174">
        <v>280629661.47000003</v>
      </c>
      <c r="R10" s="178">
        <v>60.746926710063882</v>
      </c>
    </row>
    <row r="11" spans="1:18" s="290" customFormat="1" ht="30" customHeight="1" x14ac:dyDescent="0.2">
      <c r="A11" s="309" t="s">
        <v>68</v>
      </c>
      <c r="B11" s="67">
        <v>12940</v>
      </c>
      <c r="C11" s="180">
        <v>4.7056205255239913E-3</v>
      </c>
      <c r="D11" s="67">
        <v>21471</v>
      </c>
      <c r="E11" s="68">
        <v>1.6592735703245749</v>
      </c>
      <c r="F11" s="67">
        <v>256511</v>
      </c>
      <c r="G11" s="67">
        <v>19.823106646058733</v>
      </c>
      <c r="H11" s="174">
        <v>15203044.67</v>
      </c>
      <c r="I11" s="178">
        <v>59.268587584937876</v>
      </c>
      <c r="J11" s="309" t="s">
        <v>68</v>
      </c>
      <c r="K11" s="67">
        <v>22914</v>
      </c>
      <c r="L11" s="180">
        <v>7.8217405062318938E-3</v>
      </c>
      <c r="M11" s="67">
        <v>42118</v>
      </c>
      <c r="N11" s="68">
        <v>1.8380902505018766</v>
      </c>
      <c r="O11" s="67">
        <v>513230</v>
      </c>
      <c r="P11" s="67">
        <v>22.398097233132582</v>
      </c>
      <c r="Q11" s="174">
        <v>30983444</v>
      </c>
      <c r="R11" s="178">
        <v>60.369510745669579</v>
      </c>
    </row>
    <row r="12" spans="1:18" s="290" customFormat="1" ht="30" customHeight="1" x14ac:dyDescent="0.2">
      <c r="A12" s="309" t="s">
        <v>69</v>
      </c>
      <c r="B12" s="67">
        <v>67929</v>
      </c>
      <c r="C12" s="180">
        <v>2.4702325863857743E-2</v>
      </c>
      <c r="D12" s="67">
        <v>100751</v>
      </c>
      <c r="E12" s="68">
        <v>1.4831809683640271</v>
      </c>
      <c r="F12" s="67">
        <v>296110</v>
      </c>
      <c r="G12" s="67">
        <v>4.3591102474642645</v>
      </c>
      <c r="H12" s="174">
        <v>17835492.550000001</v>
      </c>
      <c r="I12" s="178">
        <v>60.232658640370133</v>
      </c>
      <c r="J12" s="309" t="s">
        <v>69</v>
      </c>
      <c r="K12" s="67">
        <v>88226</v>
      </c>
      <c r="L12" s="180">
        <v>3.0116124548433928E-2</v>
      </c>
      <c r="M12" s="67">
        <v>155174</v>
      </c>
      <c r="N12" s="68">
        <v>1.7588239294539025</v>
      </c>
      <c r="O12" s="67">
        <v>454129</v>
      </c>
      <c r="P12" s="67">
        <v>5.1473375195520594</v>
      </c>
      <c r="Q12" s="174">
        <v>27455343.43</v>
      </c>
      <c r="R12" s="178">
        <v>60.45714638351658</v>
      </c>
    </row>
    <row r="13" spans="1:18" s="290" customFormat="1" ht="25.5" x14ac:dyDescent="0.2">
      <c r="A13" s="309" t="s">
        <v>70</v>
      </c>
      <c r="B13" s="67"/>
      <c r="C13" s="181"/>
      <c r="D13" s="67"/>
      <c r="E13" s="68"/>
      <c r="F13" s="67"/>
      <c r="G13" s="67"/>
      <c r="H13" s="174"/>
      <c r="I13" s="178"/>
      <c r="J13" s="309" t="s">
        <v>70</v>
      </c>
      <c r="K13" s="67">
        <v>80</v>
      </c>
      <c r="L13" s="337">
        <v>2.7308162717052956E-5</v>
      </c>
      <c r="M13" s="67">
        <v>86</v>
      </c>
      <c r="N13" s="68">
        <v>1.075</v>
      </c>
      <c r="O13" s="67">
        <v>533</v>
      </c>
      <c r="P13" s="67">
        <v>6.6624999999999996</v>
      </c>
      <c r="Q13" s="174">
        <v>38833.65</v>
      </c>
      <c r="R13" s="178">
        <v>72.858630393996251</v>
      </c>
    </row>
    <row r="14" spans="1:18" s="290" customFormat="1" ht="30" customHeight="1" x14ac:dyDescent="0.2">
      <c r="A14" s="309" t="s">
        <v>71</v>
      </c>
      <c r="B14" s="67">
        <v>687</v>
      </c>
      <c r="C14" s="182">
        <v>2.4982699389760292E-4</v>
      </c>
      <c r="D14" s="67">
        <v>1292</v>
      </c>
      <c r="E14" s="68">
        <v>1.8806404657933042</v>
      </c>
      <c r="F14" s="67">
        <v>17317</v>
      </c>
      <c r="G14" s="67">
        <v>25.20669577874818</v>
      </c>
      <c r="H14" s="174">
        <v>1352996.37</v>
      </c>
      <c r="I14" s="178">
        <v>78.131106427210256</v>
      </c>
      <c r="J14" s="309" t="s">
        <v>71</v>
      </c>
      <c r="K14" s="67">
        <v>1052</v>
      </c>
      <c r="L14" s="182">
        <v>3.5910233972924639E-4</v>
      </c>
      <c r="M14" s="67">
        <v>2443</v>
      </c>
      <c r="N14" s="68">
        <v>2.3222433460076046</v>
      </c>
      <c r="O14" s="67">
        <v>34158</v>
      </c>
      <c r="P14" s="67">
        <v>32.469581749049432</v>
      </c>
      <c r="Q14" s="174">
        <v>2659724.23</v>
      </c>
      <c r="R14" s="178">
        <v>77.865338427308387</v>
      </c>
    </row>
    <row r="15" spans="1:18" s="290" customFormat="1" ht="30" customHeight="1" x14ac:dyDescent="0.2">
      <c r="A15" s="309" t="s">
        <v>125</v>
      </c>
      <c r="B15" s="67"/>
      <c r="C15" s="183"/>
      <c r="D15" s="67"/>
      <c r="E15" s="68"/>
      <c r="F15" s="67"/>
      <c r="G15" s="67"/>
      <c r="H15" s="174"/>
      <c r="I15" s="178"/>
      <c r="J15" s="309" t="s">
        <v>125</v>
      </c>
      <c r="K15" s="67"/>
      <c r="L15" s="183"/>
      <c r="M15" s="67"/>
      <c r="N15" s="68"/>
      <c r="O15" s="67"/>
      <c r="P15" s="67"/>
      <c r="Q15" s="174"/>
      <c r="R15" s="178"/>
    </row>
    <row r="16" spans="1:18" s="290" customFormat="1" ht="30" customHeight="1" x14ac:dyDescent="0.2">
      <c r="A16" s="309" t="s">
        <v>124</v>
      </c>
      <c r="B16" s="67"/>
      <c r="C16" s="181"/>
      <c r="D16" s="67"/>
      <c r="E16" s="68"/>
      <c r="F16" s="67"/>
      <c r="G16" s="67"/>
      <c r="H16" s="174"/>
      <c r="I16" s="178"/>
      <c r="J16" s="309" t="s">
        <v>124</v>
      </c>
      <c r="K16" s="67"/>
      <c r="L16" s="181"/>
      <c r="M16" s="67"/>
      <c r="N16" s="68"/>
      <c r="O16" s="67"/>
      <c r="P16" s="67"/>
      <c r="Q16" s="174"/>
      <c r="R16" s="178"/>
    </row>
    <row r="17" spans="1:18" s="5" customFormat="1" ht="20.100000000000001" customHeight="1" x14ac:dyDescent="0.2">
      <c r="A17" s="309" t="s">
        <v>72</v>
      </c>
      <c r="B17" s="67"/>
      <c r="C17" s="182"/>
      <c r="D17" s="67"/>
      <c r="E17" s="68"/>
      <c r="F17" s="67"/>
      <c r="G17" s="185"/>
      <c r="H17" s="174"/>
      <c r="I17" s="178"/>
      <c r="J17" s="309" t="s">
        <v>72</v>
      </c>
      <c r="K17" s="67"/>
      <c r="L17" s="182"/>
      <c r="M17" s="67"/>
      <c r="N17" s="68"/>
      <c r="O17" s="67"/>
      <c r="P17" s="185"/>
      <c r="Q17" s="174"/>
      <c r="R17" s="178"/>
    </row>
    <row r="18" spans="1:18" s="290" customFormat="1" ht="15" customHeight="1" x14ac:dyDescent="0.2">
      <c r="A18" s="309" t="s">
        <v>73</v>
      </c>
      <c r="B18" s="67">
        <v>44242</v>
      </c>
      <c r="C18" s="180">
        <v>1.6088567487653201E-2</v>
      </c>
      <c r="D18" s="67"/>
      <c r="E18" s="68"/>
      <c r="F18" s="67">
        <v>3232813</v>
      </c>
      <c r="G18" s="67">
        <v>73.071131504000718</v>
      </c>
      <c r="H18" s="174">
        <v>163264471.77000001</v>
      </c>
      <c r="I18" s="178">
        <v>50.502293751602707</v>
      </c>
      <c r="J18" s="309" t="s">
        <v>73</v>
      </c>
      <c r="K18" s="67">
        <v>55296</v>
      </c>
      <c r="L18" s="180">
        <v>1.8875402070027004E-2</v>
      </c>
      <c r="M18" s="67"/>
      <c r="N18" s="68"/>
      <c r="O18" s="67">
        <v>6575363</v>
      </c>
      <c r="P18" s="67">
        <v>118.91209129050925</v>
      </c>
      <c r="Q18" s="174">
        <v>339156048.83999997</v>
      </c>
      <c r="R18" s="178">
        <v>51.579821348266243</v>
      </c>
    </row>
    <row r="19" spans="1:18" s="290" customFormat="1" ht="15" customHeight="1" x14ac:dyDescent="0.2">
      <c r="A19" s="310" t="s">
        <v>74</v>
      </c>
      <c r="B19" s="69">
        <v>43886</v>
      </c>
      <c r="C19" s="187">
        <v>1.5959108375822709E-2</v>
      </c>
      <c r="D19" s="69"/>
      <c r="E19" s="68"/>
      <c r="F19" s="69">
        <v>3215180</v>
      </c>
      <c r="G19" s="69">
        <v>73.262088137447023</v>
      </c>
      <c r="H19" s="175">
        <v>162590085.90000001</v>
      </c>
      <c r="I19" s="192">
        <v>50.569512717794964</v>
      </c>
      <c r="J19" s="310" t="s">
        <v>74</v>
      </c>
      <c r="K19" s="69">
        <v>54774</v>
      </c>
      <c r="L19" s="187">
        <v>1.8697216308298233E-2</v>
      </c>
      <c r="M19" s="69"/>
      <c r="N19" s="68"/>
      <c r="O19" s="69">
        <v>6539321</v>
      </c>
      <c r="P19" s="69">
        <v>119.38731880089094</v>
      </c>
      <c r="Q19" s="175">
        <v>337769062.14999998</v>
      </c>
      <c r="R19" s="192">
        <v>51.652008236023278</v>
      </c>
    </row>
    <row r="20" spans="1:18" s="290" customFormat="1" ht="15" customHeight="1" x14ac:dyDescent="0.2">
      <c r="A20" s="310" t="s">
        <v>320</v>
      </c>
      <c r="B20" s="69"/>
      <c r="C20" s="187"/>
      <c r="D20" s="69"/>
      <c r="E20" s="68"/>
      <c r="F20" s="69"/>
      <c r="G20" s="69"/>
      <c r="H20" s="175"/>
      <c r="I20" s="192"/>
      <c r="J20" s="310" t="s">
        <v>320</v>
      </c>
      <c r="K20" s="69"/>
      <c r="L20" s="187"/>
      <c r="M20" s="69"/>
      <c r="N20" s="68"/>
      <c r="O20" s="69"/>
      <c r="P20" s="69"/>
      <c r="Q20" s="175"/>
      <c r="R20" s="192"/>
    </row>
    <row r="21" spans="1:18" s="290" customFormat="1" ht="15" customHeight="1" x14ac:dyDescent="0.2">
      <c r="A21" s="310" t="s">
        <v>75</v>
      </c>
      <c r="B21" s="69">
        <v>71</v>
      </c>
      <c r="C21" s="186">
        <v>2.5819092527990987E-5</v>
      </c>
      <c r="D21" s="69"/>
      <c r="E21" s="68"/>
      <c r="F21" s="69">
        <v>2817</v>
      </c>
      <c r="G21" s="69">
        <v>39.676056338028168</v>
      </c>
      <c r="H21" s="175">
        <v>185212.4</v>
      </c>
      <c r="I21" s="192">
        <v>65.748100816471421</v>
      </c>
      <c r="J21" s="310" t="s">
        <v>75</v>
      </c>
      <c r="K21" s="69">
        <v>95</v>
      </c>
      <c r="L21" s="186">
        <v>3.2428443226500385E-5</v>
      </c>
      <c r="M21" s="69"/>
      <c r="N21" s="68"/>
      <c r="O21" s="69">
        <v>5731</v>
      </c>
      <c r="P21" s="69">
        <v>60.326315789473682</v>
      </c>
      <c r="Q21" s="175">
        <v>356638.39</v>
      </c>
      <c r="R21" s="192">
        <v>62.229696388064916</v>
      </c>
    </row>
    <row r="22" spans="1:18" s="290" customFormat="1" ht="30" customHeight="1" x14ac:dyDescent="0.2">
      <c r="A22" s="310" t="s">
        <v>76</v>
      </c>
      <c r="B22" s="69">
        <v>285</v>
      </c>
      <c r="C22" s="188">
        <v>1.0364001930249903E-4</v>
      </c>
      <c r="D22" s="69"/>
      <c r="E22" s="68"/>
      <c r="F22" s="69">
        <v>14816</v>
      </c>
      <c r="G22" s="69">
        <v>51.9859649122807</v>
      </c>
      <c r="H22" s="175">
        <v>489173.47</v>
      </c>
      <c r="I22" s="192">
        <v>33.016567899568031</v>
      </c>
      <c r="J22" s="310" t="s">
        <v>76</v>
      </c>
      <c r="K22" s="69">
        <v>427</v>
      </c>
      <c r="L22" s="188">
        <v>1.4575731850227015E-4</v>
      </c>
      <c r="M22" s="69"/>
      <c r="N22" s="68"/>
      <c r="O22" s="69">
        <v>30311</v>
      </c>
      <c r="P22" s="69">
        <v>70.985948477751762</v>
      </c>
      <c r="Q22" s="175">
        <v>1030348.3</v>
      </c>
      <c r="R22" s="192">
        <v>33.992553858335256</v>
      </c>
    </row>
    <row r="23" spans="1:18" s="290" customFormat="1" ht="15" customHeight="1" x14ac:dyDescent="0.2">
      <c r="A23" s="311" t="s">
        <v>260</v>
      </c>
      <c r="B23" s="67">
        <v>44269</v>
      </c>
      <c r="C23" s="180">
        <v>1.6098386015797647E-2</v>
      </c>
      <c r="D23" s="67"/>
      <c r="E23" s="68"/>
      <c r="F23" s="67">
        <v>2145431</v>
      </c>
      <c r="G23" s="67">
        <v>48.463507194650887</v>
      </c>
      <c r="H23" s="174">
        <v>75500307.74000001</v>
      </c>
      <c r="I23" s="178">
        <v>35.191207612829317</v>
      </c>
      <c r="J23" s="311" t="s">
        <v>260</v>
      </c>
      <c r="K23" s="67">
        <v>54501</v>
      </c>
      <c r="L23" s="180">
        <v>1.8604027203026289E-2</v>
      </c>
      <c r="M23" s="67"/>
      <c r="N23" s="68"/>
      <c r="O23" s="67">
        <v>4223797</v>
      </c>
      <c r="P23" s="67">
        <v>77.499440377240788</v>
      </c>
      <c r="Q23" s="174">
        <v>151790880.26999998</v>
      </c>
      <c r="R23" s="178">
        <v>35.937068062219844</v>
      </c>
    </row>
    <row r="24" spans="1:18" s="290" customFormat="1" ht="15" customHeight="1" x14ac:dyDescent="0.2">
      <c r="A24" s="312" t="s">
        <v>128</v>
      </c>
      <c r="B24" s="69">
        <v>37422</v>
      </c>
      <c r="C24" s="187">
        <v>1.3608480008203926E-2</v>
      </c>
      <c r="D24" s="69"/>
      <c r="E24" s="68"/>
      <c r="F24" s="69">
        <v>1858272</v>
      </c>
      <c r="G24" s="69">
        <v>49.657206990540324</v>
      </c>
      <c r="H24" s="175">
        <v>70109737.010000005</v>
      </c>
      <c r="I24" s="192">
        <v>37.728457949105412</v>
      </c>
      <c r="J24" s="312" t="s">
        <v>128</v>
      </c>
      <c r="K24" s="69">
        <v>45864</v>
      </c>
      <c r="L24" s="187">
        <v>1.5655769685686459E-2</v>
      </c>
      <c r="M24" s="69"/>
      <c r="N24" s="68"/>
      <c r="O24" s="69">
        <v>3694685</v>
      </c>
      <c r="P24" s="69">
        <v>80.557408860980289</v>
      </c>
      <c r="Q24" s="175">
        <v>141691911.78999999</v>
      </c>
      <c r="R24" s="192">
        <v>38.350200839855084</v>
      </c>
    </row>
    <row r="25" spans="1:18" s="290" customFormat="1" ht="30" customHeight="1" x14ac:dyDescent="0.2">
      <c r="A25" s="310" t="s">
        <v>129</v>
      </c>
      <c r="B25" s="69">
        <v>6847</v>
      </c>
      <c r="C25" s="187">
        <v>2.4899060075937226E-3</v>
      </c>
      <c r="D25" s="69"/>
      <c r="E25" s="68"/>
      <c r="F25" s="69">
        <v>287159</v>
      </c>
      <c r="G25" s="69">
        <v>41.939389513655613</v>
      </c>
      <c r="H25" s="175">
        <v>5390570.7300000004</v>
      </c>
      <c r="I25" s="192">
        <v>18.772076549925305</v>
      </c>
      <c r="J25" s="310" t="s">
        <v>129</v>
      </c>
      <c r="K25" s="69">
        <v>8637</v>
      </c>
      <c r="L25" s="187">
        <v>2.94825751733983E-3</v>
      </c>
      <c r="M25" s="69"/>
      <c r="N25" s="68"/>
      <c r="O25" s="69">
        <v>529112</v>
      </c>
      <c r="P25" s="69">
        <v>61.261086025240246</v>
      </c>
      <c r="Q25" s="175">
        <v>10098968.48</v>
      </c>
      <c r="R25" s="192">
        <v>19.086636628917887</v>
      </c>
    </row>
    <row r="26" spans="1:18" s="5" customFormat="1" ht="15" customHeight="1" x14ac:dyDescent="0.2">
      <c r="A26" s="309" t="s">
        <v>121</v>
      </c>
      <c r="B26" s="67">
        <v>283</v>
      </c>
      <c r="C26" s="182">
        <v>1.0291272092142887E-4</v>
      </c>
      <c r="D26" s="67"/>
      <c r="E26" s="68"/>
      <c r="F26" s="67">
        <v>15055</v>
      </c>
      <c r="G26" s="67">
        <v>53.197879858657245</v>
      </c>
      <c r="H26" s="174">
        <v>1022058.2400000001</v>
      </c>
      <c r="I26" s="178">
        <v>67.888292261707079</v>
      </c>
      <c r="J26" s="309" t="s">
        <v>121</v>
      </c>
      <c r="K26" s="67">
        <v>353</v>
      </c>
      <c r="L26" s="182">
        <v>1.2049726798899617E-4</v>
      </c>
      <c r="M26" s="67"/>
      <c r="N26" s="68"/>
      <c r="O26" s="67">
        <v>30957</v>
      </c>
      <c r="P26" s="67">
        <v>87.696883852691215</v>
      </c>
      <c r="Q26" s="174">
        <v>2049111.27</v>
      </c>
      <c r="R26" s="178">
        <v>66.192178505669148</v>
      </c>
    </row>
    <row r="27" spans="1:18" s="5" customFormat="1" ht="15" customHeight="1" x14ac:dyDescent="0.2">
      <c r="A27" s="310" t="s">
        <v>123</v>
      </c>
      <c r="B27" s="69">
        <v>254</v>
      </c>
      <c r="C27" s="188">
        <v>9.2366894395911421E-5</v>
      </c>
      <c r="D27" s="69"/>
      <c r="E27" s="68"/>
      <c r="F27" s="69">
        <v>13852</v>
      </c>
      <c r="G27" s="69">
        <v>54.535433070866141</v>
      </c>
      <c r="H27" s="175">
        <v>969636.06</v>
      </c>
      <c r="I27" s="192">
        <v>69.999715564539414</v>
      </c>
      <c r="J27" s="310" t="s">
        <v>123</v>
      </c>
      <c r="K27" s="69">
        <v>315</v>
      </c>
      <c r="L27" s="188">
        <v>1.0752589069839602E-4</v>
      </c>
      <c r="M27" s="69"/>
      <c r="N27" s="68"/>
      <c r="O27" s="69">
        <v>28855</v>
      </c>
      <c r="P27" s="69">
        <v>91.603174603174608</v>
      </c>
      <c r="Q27" s="175">
        <v>1961067.61</v>
      </c>
      <c r="R27" s="192">
        <v>67.962835210535445</v>
      </c>
    </row>
    <row r="28" spans="1:18" s="5" customFormat="1" ht="27" customHeight="1" x14ac:dyDescent="0.2">
      <c r="A28" s="313" t="s">
        <v>122</v>
      </c>
      <c r="B28" s="124">
        <v>29</v>
      </c>
      <c r="C28" s="336">
        <v>1.0545826525517446E-5</v>
      </c>
      <c r="D28" s="124"/>
      <c r="E28" s="125"/>
      <c r="F28" s="124">
        <v>1203</v>
      </c>
      <c r="G28" s="124">
        <v>41.482758620689658</v>
      </c>
      <c r="H28" s="176">
        <v>52422.18</v>
      </c>
      <c r="I28" s="193">
        <v>43.576209476309231</v>
      </c>
      <c r="J28" s="313" t="s">
        <v>122</v>
      </c>
      <c r="K28" s="124">
        <v>38</v>
      </c>
      <c r="L28" s="336">
        <v>1.2971377290600155E-5</v>
      </c>
      <c r="M28" s="124"/>
      <c r="N28" s="125"/>
      <c r="O28" s="124">
        <v>2102</v>
      </c>
      <c r="P28" s="124">
        <v>55.315789473684212</v>
      </c>
      <c r="Q28" s="176">
        <v>88043.66</v>
      </c>
      <c r="R28" s="193">
        <v>41.885661274976215</v>
      </c>
    </row>
    <row r="29" spans="1:18" x14ac:dyDescent="0.2">
      <c r="A29" s="345"/>
      <c r="B29" s="345"/>
      <c r="C29" s="345"/>
      <c r="D29" s="345"/>
      <c r="E29" s="345"/>
      <c r="F29" s="345"/>
      <c r="G29" s="345"/>
      <c r="H29" s="345"/>
      <c r="I29" s="345"/>
      <c r="J29" s="345"/>
      <c r="K29" s="345"/>
      <c r="L29" s="345"/>
      <c r="M29" s="345"/>
      <c r="N29" s="345"/>
      <c r="O29" s="345"/>
      <c r="P29" s="345"/>
      <c r="Q29" s="345"/>
      <c r="R29" s="345"/>
    </row>
    <row r="30" spans="1:18" s="5" customFormat="1" ht="42.75" customHeight="1" x14ac:dyDescent="0.2">
      <c r="A30" s="352" t="s">
        <v>283</v>
      </c>
      <c r="B30" s="352"/>
      <c r="C30" s="352"/>
      <c r="D30" s="352"/>
      <c r="E30" s="352"/>
      <c r="F30" s="352"/>
      <c r="G30" s="352"/>
      <c r="H30" s="352"/>
      <c r="I30" s="352"/>
      <c r="J30" s="352" t="s">
        <v>283</v>
      </c>
      <c r="K30" s="352"/>
      <c r="L30" s="352"/>
      <c r="M30" s="352"/>
      <c r="N30" s="352"/>
      <c r="O30" s="352"/>
      <c r="P30" s="352"/>
      <c r="Q30" s="352"/>
      <c r="R30" s="352"/>
    </row>
    <row r="31" spans="1:18" ht="30" customHeight="1" x14ac:dyDescent="0.2">
      <c r="A31" s="352" t="s">
        <v>319</v>
      </c>
      <c r="B31" s="352"/>
      <c r="C31" s="352"/>
      <c r="D31" s="352"/>
      <c r="E31" s="352"/>
      <c r="F31" s="352"/>
      <c r="G31" s="352"/>
      <c r="H31" s="352"/>
      <c r="I31" s="352"/>
      <c r="J31" s="352" t="s">
        <v>319</v>
      </c>
      <c r="K31" s="352"/>
      <c r="L31" s="352"/>
      <c r="M31" s="352"/>
      <c r="N31" s="352"/>
      <c r="O31" s="352"/>
      <c r="P31" s="352"/>
      <c r="Q31" s="352"/>
      <c r="R31" s="352"/>
    </row>
    <row r="32" spans="1:18" ht="30" customHeight="1" x14ac:dyDescent="0.2">
      <c r="A32" s="352" t="s">
        <v>325</v>
      </c>
      <c r="B32" s="352"/>
      <c r="C32" s="352"/>
      <c r="D32" s="352"/>
      <c r="E32" s="352"/>
      <c r="F32" s="352"/>
      <c r="G32" s="352"/>
      <c r="H32" s="352"/>
      <c r="I32" s="352"/>
      <c r="J32" s="352" t="s">
        <v>325</v>
      </c>
      <c r="K32" s="352"/>
      <c r="L32" s="352"/>
      <c r="M32" s="352"/>
      <c r="N32" s="352"/>
      <c r="O32" s="352"/>
      <c r="P32" s="352"/>
      <c r="Q32" s="352"/>
      <c r="R32" s="352"/>
    </row>
    <row r="33" spans="1:9" x14ac:dyDescent="0.2">
      <c r="A33" s="345"/>
      <c r="B33" s="345"/>
      <c r="C33" s="345"/>
      <c r="D33" s="345"/>
      <c r="E33" s="345"/>
      <c r="F33" s="345"/>
      <c r="G33" s="345"/>
      <c r="H33" s="345"/>
      <c r="I33" s="345"/>
    </row>
    <row r="34" spans="1:9" x14ac:dyDescent="0.2">
      <c r="A34" s="345"/>
      <c r="B34" s="345"/>
      <c r="C34" s="345"/>
      <c r="D34" s="345"/>
      <c r="E34" s="345"/>
      <c r="F34" s="345"/>
      <c r="G34" s="345"/>
      <c r="H34" s="345"/>
      <c r="I34" s="345"/>
    </row>
  </sheetData>
  <mergeCells count="22">
    <mergeCell ref="B5:I5"/>
    <mergeCell ref="A30:I30"/>
    <mergeCell ref="B6:C6"/>
    <mergeCell ref="D6:E6"/>
    <mergeCell ref="F6:G6"/>
    <mergeCell ref="H6:H7"/>
    <mergeCell ref="I6:I7"/>
    <mergeCell ref="A33:I33"/>
    <mergeCell ref="A34:I34"/>
    <mergeCell ref="A29:I29"/>
    <mergeCell ref="A32:I32"/>
    <mergeCell ref="A31:I31"/>
    <mergeCell ref="J29:R29"/>
    <mergeCell ref="J30:R30"/>
    <mergeCell ref="J31:R31"/>
    <mergeCell ref="J32:R32"/>
    <mergeCell ref="K5:R5"/>
    <mergeCell ref="K6:L6"/>
    <mergeCell ref="M6:N6"/>
    <mergeCell ref="O6:P6"/>
    <mergeCell ref="Q6:Q7"/>
    <mergeCell ref="R6:R7"/>
  </mergeCells>
  <hyperlinks>
    <hyperlink ref="A1" location="Съдържание!Print_Area" display="към съдържанието" xr:uid="{00000000-0004-0000-0400-000000000000}"/>
  </hyperlinks>
  <printOptions horizontalCentered="1"/>
  <pageMargins left="0.39370078740157483" right="0.39370078740157483" top="0.59055118110236227" bottom="0.39370078740157483"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44"/>
  <sheetViews>
    <sheetView zoomScale="78" zoomScaleNormal="78" zoomScaleSheetLayoutView="89" workbookViewId="0">
      <selection activeCell="T4" sqref="T4"/>
    </sheetView>
  </sheetViews>
  <sheetFormatPr defaultRowHeight="12.75" x14ac:dyDescent="0.2"/>
  <cols>
    <col min="1" max="1" width="18.7109375" customWidth="1"/>
    <col min="2" max="2" width="10.7109375" customWidth="1"/>
    <col min="3" max="3" width="12.7109375" customWidth="1"/>
    <col min="4" max="4" width="14.7109375" customWidth="1"/>
    <col min="5" max="5" width="10.7109375" customWidth="1"/>
    <col min="6" max="6" width="14.7109375" customWidth="1"/>
    <col min="7" max="7" width="18.7109375" customWidth="1"/>
    <col min="8" max="8" width="9.7109375" customWidth="1"/>
    <col min="9" max="9" width="18.7109375" customWidth="1"/>
    <col min="10" max="10" width="10.7109375" style="12" customWidth="1"/>
    <col min="11" max="11" width="12.7109375" customWidth="1"/>
    <col min="12" max="12" width="14.7109375" customWidth="1"/>
    <col min="13" max="13" width="10.7109375" customWidth="1"/>
    <col min="14" max="14" width="14.7109375" customWidth="1"/>
    <col min="15" max="15" width="18.7109375" customWidth="1"/>
    <col min="16" max="16" width="9.7109375" customWidth="1"/>
    <col min="17" max="17" width="18.7109375" customWidth="1"/>
    <col min="18" max="18" width="10.7109375" customWidth="1"/>
    <col min="19" max="19" width="12.7109375" customWidth="1"/>
    <col min="20" max="20" width="14.7109375" customWidth="1"/>
    <col min="21" max="21" width="10.7109375" customWidth="1"/>
    <col min="22" max="22" width="14.7109375" customWidth="1"/>
    <col min="23" max="23" width="18.7109375" customWidth="1"/>
    <col min="24" max="24" width="9.7109375" customWidth="1"/>
    <col min="25" max="25" width="9.140625" customWidth="1"/>
  </cols>
  <sheetData>
    <row r="1" spans="1:34" s="70" customFormat="1" ht="15" customHeight="1" x14ac:dyDescent="0.2">
      <c r="A1" s="159" t="s">
        <v>64</v>
      </c>
      <c r="B1" s="73"/>
      <c r="C1" s="73"/>
      <c r="D1" s="73"/>
      <c r="E1" s="73"/>
      <c r="F1" s="73"/>
      <c r="G1" s="73"/>
      <c r="H1" s="194"/>
      <c r="I1" s="76"/>
      <c r="J1" s="82"/>
    </row>
    <row r="2" spans="1:34" s="70" customFormat="1" ht="15" customHeight="1" x14ac:dyDescent="0.2">
      <c r="A2" s="159"/>
      <c r="B2" s="260"/>
      <c r="C2" s="260"/>
      <c r="D2" s="260"/>
      <c r="E2" s="260"/>
      <c r="F2" s="260"/>
      <c r="G2" s="260"/>
      <c r="H2" s="76"/>
      <c r="I2" s="76"/>
      <c r="J2" s="82"/>
    </row>
    <row r="3" spans="1:34" s="70" customFormat="1" ht="15" customHeight="1" x14ac:dyDescent="0.2">
      <c r="A3" s="355" t="s">
        <v>289</v>
      </c>
      <c r="B3" s="356"/>
      <c r="C3" s="356"/>
      <c r="D3" s="356"/>
      <c r="E3" s="356"/>
      <c r="F3" s="356"/>
      <c r="G3" s="356"/>
      <c r="H3" s="357"/>
      <c r="I3" s="282"/>
      <c r="J3" s="82"/>
    </row>
    <row r="4" spans="1:34" s="70" customFormat="1" ht="45" customHeight="1" x14ac:dyDescent="0.2">
      <c r="A4" s="353" t="s">
        <v>353</v>
      </c>
      <c r="B4" s="354"/>
      <c r="C4" s="354"/>
      <c r="D4" s="354"/>
      <c r="E4" s="354"/>
      <c r="F4" s="354"/>
      <c r="G4" s="354"/>
      <c r="H4" s="354"/>
      <c r="I4" s="267"/>
      <c r="J4" s="266"/>
      <c r="K4" s="266"/>
      <c r="L4" s="266"/>
      <c r="M4" s="266"/>
      <c r="N4" s="266"/>
      <c r="O4" s="266"/>
      <c r="P4" s="266"/>
      <c r="Q4" s="266"/>
      <c r="R4" s="266"/>
      <c r="S4" s="266"/>
    </row>
    <row r="5" spans="1:34" s="70" customFormat="1" ht="15" customHeight="1" x14ac:dyDescent="0.2">
      <c r="A5" s="215"/>
      <c r="B5" s="214"/>
      <c r="C5" s="214"/>
      <c r="D5" s="214"/>
      <c r="E5" s="214"/>
      <c r="F5" s="214"/>
      <c r="G5" s="214"/>
      <c r="H5" s="214"/>
      <c r="I5" s="261"/>
      <c r="J5" s="82"/>
      <c r="P5" s="106" t="s">
        <v>292</v>
      </c>
      <c r="Q5" s="106"/>
      <c r="X5" s="106" t="s">
        <v>293</v>
      </c>
    </row>
    <row r="6" spans="1:34" s="98" customFormat="1" ht="15" customHeight="1" x14ac:dyDescent="0.2">
      <c r="A6" s="362" t="s">
        <v>288</v>
      </c>
      <c r="B6" s="361" t="s">
        <v>5</v>
      </c>
      <c r="C6" s="361"/>
      <c r="D6" s="361"/>
      <c r="E6" s="361"/>
      <c r="F6" s="361"/>
      <c r="G6" s="361"/>
      <c r="H6" s="361"/>
      <c r="I6" s="362" t="s">
        <v>288</v>
      </c>
      <c r="J6" s="361" t="s">
        <v>273</v>
      </c>
      <c r="K6" s="361"/>
      <c r="L6" s="361"/>
      <c r="M6" s="361"/>
      <c r="N6" s="361"/>
      <c r="O6" s="361"/>
      <c r="P6" s="361"/>
      <c r="Q6" s="362" t="s">
        <v>288</v>
      </c>
      <c r="R6" s="361" t="s">
        <v>274</v>
      </c>
      <c r="S6" s="361"/>
      <c r="T6" s="361"/>
      <c r="U6" s="361"/>
      <c r="V6" s="361"/>
      <c r="W6" s="361"/>
      <c r="X6" s="361"/>
    </row>
    <row r="7" spans="1:34" ht="50.1" customHeight="1" x14ac:dyDescent="0.2">
      <c r="A7" s="363"/>
      <c r="B7" s="358" t="s">
        <v>172</v>
      </c>
      <c r="C7" s="358"/>
      <c r="D7" s="358"/>
      <c r="E7" s="358" t="s">
        <v>176</v>
      </c>
      <c r="F7" s="358"/>
      <c r="G7" s="358"/>
      <c r="H7" s="359" t="s">
        <v>135</v>
      </c>
      <c r="I7" s="363"/>
      <c r="J7" s="358" t="s">
        <v>172</v>
      </c>
      <c r="K7" s="358"/>
      <c r="L7" s="358"/>
      <c r="M7" s="358" t="s">
        <v>176</v>
      </c>
      <c r="N7" s="358"/>
      <c r="O7" s="358"/>
      <c r="P7" s="359" t="s">
        <v>135</v>
      </c>
      <c r="Q7" s="363"/>
      <c r="R7" s="358" t="s">
        <v>172</v>
      </c>
      <c r="S7" s="358"/>
      <c r="T7" s="358"/>
      <c r="U7" s="358" t="s">
        <v>176</v>
      </c>
      <c r="V7" s="358"/>
      <c r="W7" s="358"/>
      <c r="X7" s="359" t="s">
        <v>135</v>
      </c>
    </row>
    <row r="8" spans="1:34" ht="60" customHeight="1" x14ac:dyDescent="0.2">
      <c r="A8" s="364"/>
      <c r="B8" s="118" t="s">
        <v>131</v>
      </c>
      <c r="C8" s="118" t="s">
        <v>132</v>
      </c>
      <c r="D8" s="119" t="s">
        <v>297</v>
      </c>
      <c r="E8" s="118" t="s">
        <v>175</v>
      </c>
      <c r="F8" s="118" t="s">
        <v>173</v>
      </c>
      <c r="G8" s="119" t="s">
        <v>136</v>
      </c>
      <c r="H8" s="360"/>
      <c r="I8" s="364"/>
      <c r="J8" s="118" t="s">
        <v>131</v>
      </c>
      <c r="K8" s="118" t="s">
        <v>132</v>
      </c>
      <c r="L8" s="119" t="s">
        <v>297</v>
      </c>
      <c r="M8" s="118" t="s">
        <v>175</v>
      </c>
      <c r="N8" s="118" t="s">
        <v>173</v>
      </c>
      <c r="O8" s="119" t="s">
        <v>136</v>
      </c>
      <c r="P8" s="360"/>
      <c r="Q8" s="364"/>
      <c r="R8" s="118" t="s">
        <v>131</v>
      </c>
      <c r="S8" s="118" t="s">
        <v>132</v>
      </c>
      <c r="T8" s="119" t="s">
        <v>297</v>
      </c>
      <c r="U8" s="118" t="s">
        <v>175</v>
      </c>
      <c r="V8" s="118" t="s">
        <v>173</v>
      </c>
      <c r="W8" s="119" t="s">
        <v>136</v>
      </c>
      <c r="X8" s="360"/>
      <c r="AD8" s="14"/>
      <c r="AE8" s="14"/>
      <c r="AF8" s="14"/>
    </row>
    <row r="9" spans="1:34" s="49" customFormat="1" ht="20.100000000000001" customHeight="1" x14ac:dyDescent="0.2">
      <c r="A9" s="128">
        <v>1</v>
      </c>
      <c r="B9" s="118">
        <v>2</v>
      </c>
      <c r="C9" s="118">
        <v>3</v>
      </c>
      <c r="D9" s="119" t="s">
        <v>134</v>
      </c>
      <c r="E9" s="119">
        <v>5</v>
      </c>
      <c r="F9" s="119">
        <v>6</v>
      </c>
      <c r="G9" s="119" t="s">
        <v>170</v>
      </c>
      <c r="H9" s="118" t="s">
        <v>171</v>
      </c>
      <c r="I9" s="128">
        <v>9</v>
      </c>
      <c r="J9" s="118">
        <v>10</v>
      </c>
      <c r="K9" s="118">
        <v>11</v>
      </c>
      <c r="L9" s="119" t="s">
        <v>308</v>
      </c>
      <c r="M9" s="119">
        <v>13</v>
      </c>
      <c r="N9" s="119">
        <v>14</v>
      </c>
      <c r="O9" s="119" t="s">
        <v>309</v>
      </c>
      <c r="P9" s="118" t="s">
        <v>310</v>
      </c>
      <c r="Q9" s="128">
        <v>17</v>
      </c>
      <c r="R9" s="118">
        <v>18</v>
      </c>
      <c r="S9" s="118">
        <v>19</v>
      </c>
      <c r="T9" s="119" t="s">
        <v>311</v>
      </c>
      <c r="U9" s="119">
        <v>21</v>
      </c>
      <c r="V9" s="119">
        <v>22</v>
      </c>
      <c r="W9" s="119" t="s">
        <v>312</v>
      </c>
      <c r="X9" s="118" t="s">
        <v>313</v>
      </c>
      <c r="AD9" s="50"/>
      <c r="AE9" s="50"/>
      <c r="AF9" s="50"/>
    </row>
    <row r="10" spans="1:34" ht="15" customHeight="1" x14ac:dyDescent="0.2">
      <c r="A10" s="291" t="s">
        <v>33</v>
      </c>
      <c r="B10" s="72">
        <f>J10+R10</f>
        <v>30904</v>
      </c>
      <c r="C10" s="72">
        <f>K10+S10</f>
        <v>29524</v>
      </c>
      <c r="D10" s="172">
        <f>C10/B10</f>
        <v>0.95534558633186639</v>
      </c>
      <c r="E10" s="72">
        <f>M10+U10</f>
        <v>61849</v>
      </c>
      <c r="F10" s="72">
        <f>N10+V10</f>
        <v>57927</v>
      </c>
      <c r="G10" s="172">
        <f>F10/E10</f>
        <v>0.93658749535158203</v>
      </c>
      <c r="H10" s="93">
        <f>E10/B10</f>
        <v>2.0013266891017345</v>
      </c>
      <c r="I10" s="291" t="s">
        <v>33</v>
      </c>
      <c r="J10" s="72">
        <v>12450</v>
      </c>
      <c r="K10" s="72">
        <v>11970</v>
      </c>
      <c r="L10" s="172">
        <f>K10/J10</f>
        <v>0.96144578313253015</v>
      </c>
      <c r="M10" s="72">
        <v>23827</v>
      </c>
      <c r="N10" s="72">
        <v>22615</v>
      </c>
      <c r="O10" s="172">
        <f>N10/M10</f>
        <v>0.94913333613127959</v>
      </c>
      <c r="P10" s="93">
        <f>M10/J10</f>
        <v>1.9138152610441768</v>
      </c>
      <c r="Q10" s="291" t="s">
        <v>33</v>
      </c>
      <c r="R10" s="72">
        <v>18454</v>
      </c>
      <c r="S10" s="72">
        <v>17554</v>
      </c>
      <c r="T10" s="172">
        <f>S10/R10</f>
        <v>0.95123008561829414</v>
      </c>
      <c r="U10" s="72">
        <v>38022</v>
      </c>
      <c r="V10" s="72">
        <v>35312</v>
      </c>
      <c r="W10" s="172">
        <f>V10/U10</f>
        <v>0.92872547472515909</v>
      </c>
      <c r="X10" s="93">
        <f>U10/R10</f>
        <v>2.0603663162458004</v>
      </c>
      <c r="AD10" s="1"/>
      <c r="AE10" s="1"/>
      <c r="AF10" s="1"/>
      <c r="AG10" s="1"/>
      <c r="AH10" s="1"/>
    </row>
    <row r="11" spans="1:34" ht="15" customHeight="1" x14ac:dyDescent="0.2">
      <c r="A11" s="291" t="s">
        <v>34</v>
      </c>
      <c r="B11" s="72">
        <f>J11+R11</f>
        <v>35174</v>
      </c>
      <c r="C11" s="72">
        <f>K11+S11</f>
        <v>32147</v>
      </c>
      <c r="D11" s="172">
        <f t="shared" ref="D11:D37" si="0">C11/B11</f>
        <v>0.91394211633592992</v>
      </c>
      <c r="E11" s="72">
        <f t="shared" ref="E11:E37" si="1">M11+U11</f>
        <v>67819</v>
      </c>
      <c r="F11" s="72">
        <f t="shared" ref="F11:F37" si="2">N11+V11</f>
        <v>59639</v>
      </c>
      <c r="G11" s="172">
        <f t="shared" ref="G11:G38" si="3">F11/E11</f>
        <v>0.8793848331588493</v>
      </c>
      <c r="H11" s="93">
        <f t="shared" ref="H11:H37" si="4">E11/B11</f>
        <v>1.9281003013589584</v>
      </c>
      <c r="I11" s="291" t="s">
        <v>34</v>
      </c>
      <c r="J11" s="72">
        <v>14296</v>
      </c>
      <c r="K11" s="72">
        <v>12984</v>
      </c>
      <c r="L11" s="172">
        <f t="shared" ref="L11:L31" si="5">K11/J11</f>
        <v>0.90822607722439841</v>
      </c>
      <c r="M11" s="72">
        <v>26024</v>
      </c>
      <c r="N11" s="72">
        <v>23051</v>
      </c>
      <c r="O11" s="172">
        <f t="shared" ref="O11:O23" si="6">N11/M11</f>
        <v>0.88575929910851525</v>
      </c>
      <c r="P11" s="93">
        <f t="shared" ref="P11:P15" si="7">M11/J11</f>
        <v>1.8203693340794629</v>
      </c>
      <c r="Q11" s="291" t="s">
        <v>34</v>
      </c>
      <c r="R11" s="72">
        <v>20878</v>
      </c>
      <c r="S11" s="72">
        <v>19163</v>
      </c>
      <c r="T11" s="172">
        <f t="shared" ref="T11:T31" si="8">S11/R11</f>
        <v>0.91785611648625343</v>
      </c>
      <c r="U11" s="72">
        <v>41795</v>
      </c>
      <c r="V11" s="72">
        <v>36588</v>
      </c>
      <c r="W11" s="172">
        <f t="shared" ref="W11:W23" si="9">V11/U11</f>
        <v>0.87541571958368225</v>
      </c>
      <c r="X11" s="93">
        <f t="shared" ref="X11:X15" si="10">U11/R11</f>
        <v>2.0018679950186797</v>
      </c>
      <c r="AD11" s="1"/>
      <c r="AE11" s="1"/>
      <c r="AF11" s="1"/>
      <c r="AG11" s="1"/>
      <c r="AH11" s="1"/>
    </row>
    <row r="12" spans="1:34" ht="15" customHeight="1" x14ac:dyDescent="0.2">
      <c r="A12" s="291" t="s">
        <v>35</v>
      </c>
      <c r="B12" s="72">
        <f>J12+R12</f>
        <v>51440</v>
      </c>
      <c r="C12" s="72">
        <f t="shared" ref="C12:C37" si="11">K12+S12</f>
        <v>46853</v>
      </c>
      <c r="D12" s="172">
        <f t="shared" si="0"/>
        <v>0.91082814930015554</v>
      </c>
      <c r="E12" s="72">
        <f t="shared" si="1"/>
        <v>100485</v>
      </c>
      <c r="F12" s="72">
        <f t="shared" si="2"/>
        <v>87449</v>
      </c>
      <c r="G12" s="172">
        <f t="shared" si="3"/>
        <v>0.87026919440712547</v>
      </c>
      <c r="H12" s="93">
        <f t="shared" si="4"/>
        <v>1.9534409020217729</v>
      </c>
      <c r="I12" s="291" t="s">
        <v>35</v>
      </c>
      <c r="J12" s="72">
        <v>22057</v>
      </c>
      <c r="K12" s="72">
        <v>20055</v>
      </c>
      <c r="L12" s="172">
        <f t="shared" si="5"/>
        <v>0.90923516344017774</v>
      </c>
      <c r="M12" s="72">
        <v>40615</v>
      </c>
      <c r="N12" s="72">
        <v>35862</v>
      </c>
      <c r="O12" s="172">
        <f t="shared" si="6"/>
        <v>0.88297427058968359</v>
      </c>
      <c r="P12" s="93">
        <f t="shared" si="7"/>
        <v>1.8413655528857051</v>
      </c>
      <c r="Q12" s="291" t="s">
        <v>35</v>
      </c>
      <c r="R12" s="72">
        <v>29383</v>
      </c>
      <c r="S12" s="72">
        <v>26798</v>
      </c>
      <c r="T12" s="172">
        <f t="shared" si="8"/>
        <v>0.91202395943232484</v>
      </c>
      <c r="U12" s="72">
        <v>59870</v>
      </c>
      <c r="V12" s="72">
        <v>51587</v>
      </c>
      <c r="W12" s="172">
        <f t="shared" si="9"/>
        <v>0.86165024219141473</v>
      </c>
      <c r="X12" s="93">
        <f t="shared" si="10"/>
        <v>2.0375727461457305</v>
      </c>
      <c r="AD12" s="1"/>
      <c r="AE12" s="1"/>
      <c r="AF12" s="1"/>
      <c r="AG12" s="1"/>
      <c r="AH12" s="1"/>
    </row>
    <row r="13" spans="1:34" ht="15" customHeight="1" x14ac:dyDescent="0.2">
      <c r="A13" s="291" t="s">
        <v>36</v>
      </c>
      <c r="B13" s="72">
        <f t="shared" ref="B13:B37" si="12">J13+R13</f>
        <v>23246</v>
      </c>
      <c r="C13" s="72">
        <f t="shared" si="11"/>
        <v>21728</v>
      </c>
      <c r="D13" s="172">
        <f t="shared" si="0"/>
        <v>0.93469844274283753</v>
      </c>
      <c r="E13" s="72">
        <f t="shared" si="1"/>
        <v>46210</v>
      </c>
      <c r="F13" s="72">
        <f t="shared" si="2"/>
        <v>41226</v>
      </c>
      <c r="G13" s="172">
        <f t="shared" si="3"/>
        <v>0.89214455745509635</v>
      </c>
      <c r="H13" s="93">
        <f t="shared" si="4"/>
        <v>1.9878688806676417</v>
      </c>
      <c r="I13" s="291" t="s">
        <v>36</v>
      </c>
      <c r="J13" s="72">
        <v>10013</v>
      </c>
      <c r="K13" s="72">
        <v>9359</v>
      </c>
      <c r="L13" s="172">
        <f t="shared" si="5"/>
        <v>0.93468490961749728</v>
      </c>
      <c r="M13" s="72">
        <v>18756</v>
      </c>
      <c r="N13" s="72">
        <v>16976</v>
      </c>
      <c r="O13" s="172">
        <f t="shared" si="6"/>
        <v>0.90509703561526977</v>
      </c>
      <c r="P13" s="93">
        <f t="shared" si="7"/>
        <v>1.8731648856486567</v>
      </c>
      <c r="Q13" s="291" t="s">
        <v>36</v>
      </c>
      <c r="R13" s="72">
        <v>13233</v>
      </c>
      <c r="S13" s="72">
        <v>12369</v>
      </c>
      <c r="T13" s="172">
        <f t="shared" si="8"/>
        <v>0.93470868283835862</v>
      </c>
      <c r="U13" s="72">
        <v>27454</v>
      </c>
      <c r="V13" s="72">
        <v>24250</v>
      </c>
      <c r="W13" s="172">
        <f t="shared" si="9"/>
        <v>0.8832956946164493</v>
      </c>
      <c r="X13" s="93">
        <f t="shared" si="10"/>
        <v>2.0746618302728028</v>
      </c>
    </row>
    <row r="14" spans="1:34" ht="15" customHeight="1" x14ac:dyDescent="0.2">
      <c r="A14" s="291" t="s">
        <v>37</v>
      </c>
      <c r="B14" s="72">
        <f t="shared" si="12"/>
        <v>4580</v>
      </c>
      <c r="C14" s="72">
        <f t="shared" si="11"/>
        <v>4345</v>
      </c>
      <c r="D14" s="172">
        <f t="shared" si="0"/>
        <v>0.94868995633187769</v>
      </c>
      <c r="E14" s="72">
        <f t="shared" si="1"/>
        <v>8339</v>
      </c>
      <c r="F14" s="72">
        <f t="shared" si="2"/>
        <v>7762</v>
      </c>
      <c r="G14" s="172">
        <f t="shared" si="3"/>
        <v>0.93080705120518048</v>
      </c>
      <c r="H14" s="93">
        <f t="shared" si="4"/>
        <v>1.8207423580786026</v>
      </c>
      <c r="I14" s="291" t="s">
        <v>37</v>
      </c>
      <c r="J14" s="72">
        <v>1736</v>
      </c>
      <c r="K14" s="72">
        <v>1632</v>
      </c>
      <c r="L14" s="172">
        <f t="shared" si="5"/>
        <v>0.94009216589861755</v>
      </c>
      <c r="M14" s="72">
        <v>3074</v>
      </c>
      <c r="N14" s="72">
        <v>2858</v>
      </c>
      <c r="O14" s="172">
        <f t="shared" si="6"/>
        <v>0.92973324658425505</v>
      </c>
      <c r="P14" s="93">
        <f t="shared" si="7"/>
        <v>1.7707373271889402</v>
      </c>
      <c r="Q14" s="291" t="s">
        <v>37</v>
      </c>
      <c r="R14" s="72">
        <v>2844</v>
      </c>
      <c r="S14" s="72">
        <v>2713</v>
      </c>
      <c r="T14" s="172">
        <f t="shared" si="8"/>
        <v>0.95393811533052042</v>
      </c>
      <c r="U14" s="72">
        <v>5265</v>
      </c>
      <c r="V14" s="72">
        <v>4904</v>
      </c>
      <c r="W14" s="172">
        <f t="shared" si="9"/>
        <v>0.93143399810066474</v>
      </c>
      <c r="X14" s="93">
        <f t="shared" si="10"/>
        <v>1.8512658227848102</v>
      </c>
    </row>
    <row r="15" spans="1:34" ht="15" customHeight="1" x14ac:dyDescent="0.2">
      <c r="A15" s="291" t="s">
        <v>38</v>
      </c>
      <c r="B15" s="72">
        <f t="shared" si="12"/>
        <v>15459</v>
      </c>
      <c r="C15" s="72">
        <f t="shared" si="11"/>
        <v>14709</v>
      </c>
      <c r="D15" s="172">
        <f t="shared" si="0"/>
        <v>0.9514845720939259</v>
      </c>
      <c r="E15" s="72">
        <f t="shared" si="1"/>
        <v>30746</v>
      </c>
      <c r="F15" s="72">
        <f t="shared" si="2"/>
        <v>28513</v>
      </c>
      <c r="G15" s="172">
        <f t="shared" si="3"/>
        <v>0.92737266636310411</v>
      </c>
      <c r="H15" s="93">
        <f t="shared" si="4"/>
        <v>1.9888737952002069</v>
      </c>
      <c r="I15" s="291" t="s">
        <v>38</v>
      </c>
      <c r="J15" s="72">
        <v>6891</v>
      </c>
      <c r="K15" s="72">
        <v>6553</v>
      </c>
      <c r="L15" s="172">
        <f t="shared" si="5"/>
        <v>0.95095051516470763</v>
      </c>
      <c r="M15" s="72">
        <v>13326</v>
      </c>
      <c r="N15" s="72">
        <v>12386</v>
      </c>
      <c r="O15" s="172">
        <f t="shared" si="6"/>
        <v>0.92946120366201412</v>
      </c>
      <c r="P15" s="93">
        <f t="shared" si="7"/>
        <v>1.933826730518067</v>
      </c>
      <c r="Q15" s="291" t="s">
        <v>38</v>
      </c>
      <c r="R15" s="72">
        <v>8568</v>
      </c>
      <c r="S15" s="72">
        <v>8156</v>
      </c>
      <c r="T15" s="172">
        <f t="shared" si="8"/>
        <v>0.95191409897292245</v>
      </c>
      <c r="U15" s="72">
        <v>17420</v>
      </c>
      <c r="V15" s="72">
        <v>16127</v>
      </c>
      <c r="W15" s="172">
        <f t="shared" si="9"/>
        <v>0.92577497129735931</v>
      </c>
      <c r="X15" s="93">
        <f t="shared" si="10"/>
        <v>2.0331465919701213</v>
      </c>
    </row>
    <row r="16" spans="1:34" ht="15" customHeight="1" x14ac:dyDescent="0.2">
      <c r="A16" s="291" t="s">
        <v>39</v>
      </c>
      <c r="B16" s="72">
        <f t="shared" si="12"/>
        <v>14818</v>
      </c>
      <c r="C16" s="72">
        <f t="shared" si="11"/>
        <v>14210</v>
      </c>
      <c r="D16" s="172">
        <f t="shared" si="0"/>
        <v>0.95896882170333375</v>
      </c>
      <c r="E16" s="72">
        <f t="shared" si="1"/>
        <v>32392</v>
      </c>
      <c r="F16" s="72">
        <f t="shared" si="2"/>
        <v>30330</v>
      </c>
      <c r="G16" s="172">
        <f t="shared" si="3"/>
        <v>0.93634230674240548</v>
      </c>
      <c r="H16" s="93">
        <f>E16/B16</f>
        <v>2.1859900121473883</v>
      </c>
      <c r="I16" s="291" t="s">
        <v>39</v>
      </c>
      <c r="J16" s="72">
        <v>6705</v>
      </c>
      <c r="K16" s="72">
        <v>6426</v>
      </c>
      <c r="L16" s="172">
        <f t="shared" si="5"/>
        <v>0.95838926174496641</v>
      </c>
      <c r="M16" s="72">
        <v>14004</v>
      </c>
      <c r="N16" s="72">
        <v>13205</v>
      </c>
      <c r="O16" s="172">
        <f t="shared" si="6"/>
        <v>0.94294487289345896</v>
      </c>
      <c r="P16" s="93">
        <f>M16/J16</f>
        <v>2.0885906040268458</v>
      </c>
      <c r="Q16" s="291" t="s">
        <v>39</v>
      </c>
      <c r="R16" s="72">
        <v>8113</v>
      </c>
      <c r="S16" s="72">
        <v>7784</v>
      </c>
      <c r="T16" s="172">
        <f t="shared" si="8"/>
        <v>0.95944779982743744</v>
      </c>
      <c r="U16" s="72">
        <v>18388</v>
      </c>
      <c r="V16" s="72">
        <v>17125</v>
      </c>
      <c r="W16" s="172">
        <f t="shared" si="9"/>
        <v>0.93131390036980644</v>
      </c>
      <c r="X16" s="93">
        <f>U16/R16</f>
        <v>2.266485886848268</v>
      </c>
    </row>
    <row r="17" spans="1:24" ht="15" customHeight="1" x14ac:dyDescent="0.2">
      <c r="A17" s="291" t="s">
        <v>40</v>
      </c>
      <c r="B17" s="72">
        <f t="shared" si="12"/>
        <v>8812</v>
      </c>
      <c r="C17" s="72">
        <f t="shared" si="11"/>
        <v>8334</v>
      </c>
      <c r="D17" s="172">
        <f t="shared" si="0"/>
        <v>0.94575578756241485</v>
      </c>
      <c r="E17" s="72">
        <f t="shared" si="1"/>
        <v>15656</v>
      </c>
      <c r="F17" s="72">
        <f t="shared" si="2"/>
        <v>14328</v>
      </c>
      <c r="G17" s="172">
        <f t="shared" si="3"/>
        <v>0.91517629024016356</v>
      </c>
      <c r="H17" s="93">
        <f t="shared" si="4"/>
        <v>1.7766681797548798</v>
      </c>
      <c r="I17" s="291" t="s">
        <v>40</v>
      </c>
      <c r="J17" s="72">
        <v>3506</v>
      </c>
      <c r="K17" s="72">
        <v>3342</v>
      </c>
      <c r="L17" s="172">
        <f t="shared" si="5"/>
        <v>0.95322304620650311</v>
      </c>
      <c r="M17" s="72">
        <v>5967</v>
      </c>
      <c r="N17" s="72">
        <v>5577</v>
      </c>
      <c r="O17" s="172">
        <f t="shared" si="6"/>
        <v>0.934640522875817</v>
      </c>
      <c r="P17" s="93">
        <f t="shared" ref="P17:P37" si="13">M17/J17</f>
        <v>1.701939532230462</v>
      </c>
      <c r="Q17" s="291" t="s">
        <v>40</v>
      </c>
      <c r="R17" s="72">
        <v>5306</v>
      </c>
      <c r="S17" s="72">
        <v>4992</v>
      </c>
      <c r="T17" s="172">
        <f t="shared" si="8"/>
        <v>0.94082171127026004</v>
      </c>
      <c r="U17" s="72">
        <v>9689</v>
      </c>
      <c r="V17" s="72">
        <v>8751</v>
      </c>
      <c r="W17" s="172">
        <f t="shared" si="9"/>
        <v>0.90318918361027967</v>
      </c>
      <c r="X17" s="93">
        <f t="shared" ref="X17:X37" si="14">U17/R17</f>
        <v>1.8260459856765925</v>
      </c>
    </row>
    <row r="18" spans="1:24" ht="15" customHeight="1" x14ac:dyDescent="0.2">
      <c r="A18" s="291" t="s">
        <v>41</v>
      </c>
      <c r="B18" s="72">
        <f t="shared" si="12"/>
        <v>10019</v>
      </c>
      <c r="C18" s="72">
        <f t="shared" si="11"/>
        <v>9602</v>
      </c>
      <c r="D18" s="172">
        <f t="shared" si="0"/>
        <v>0.95837907974847791</v>
      </c>
      <c r="E18" s="72">
        <f t="shared" si="1"/>
        <v>20418</v>
      </c>
      <c r="F18" s="72">
        <f t="shared" si="2"/>
        <v>19053</v>
      </c>
      <c r="G18" s="172">
        <f t="shared" si="3"/>
        <v>0.9331472230384954</v>
      </c>
      <c r="H18" s="93">
        <f t="shared" si="4"/>
        <v>2.0379279369198522</v>
      </c>
      <c r="I18" s="291" t="s">
        <v>41</v>
      </c>
      <c r="J18" s="72">
        <v>3832</v>
      </c>
      <c r="K18" s="72">
        <v>3674</v>
      </c>
      <c r="L18" s="172">
        <f t="shared" si="5"/>
        <v>0.95876826722338204</v>
      </c>
      <c r="M18" s="72">
        <v>7502</v>
      </c>
      <c r="N18" s="72">
        <v>7044</v>
      </c>
      <c r="O18" s="172">
        <f t="shared" si="6"/>
        <v>0.93894961343641692</v>
      </c>
      <c r="P18" s="93">
        <f t="shared" si="13"/>
        <v>1.957724425887265</v>
      </c>
      <c r="Q18" s="291" t="s">
        <v>41</v>
      </c>
      <c r="R18" s="72">
        <v>6187</v>
      </c>
      <c r="S18" s="72">
        <v>5928</v>
      </c>
      <c r="T18" s="172">
        <f t="shared" si="8"/>
        <v>0.95813803135606923</v>
      </c>
      <c r="U18" s="72">
        <v>12916</v>
      </c>
      <c r="V18" s="72">
        <v>12009</v>
      </c>
      <c r="W18" s="172">
        <f t="shared" si="9"/>
        <v>0.92977702074945801</v>
      </c>
      <c r="X18" s="93">
        <f t="shared" si="14"/>
        <v>2.0876030386293842</v>
      </c>
    </row>
    <row r="19" spans="1:24" ht="15" customHeight="1" x14ac:dyDescent="0.2">
      <c r="A19" s="291" t="s">
        <v>42</v>
      </c>
      <c r="B19" s="72">
        <f t="shared" si="12"/>
        <v>10590</v>
      </c>
      <c r="C19" s="72">
        <f t="shared" si="11"/>
        <v>10060</v>
      </c>
      <c r="D19" s="172">
        <f t="shared" si="0"/>
        <v>0.94995278564683661</v>
      </c>
      <c r="E19" s="72">
        <f t="shared" si="1"/>
        <v>20924</v>
      </c>
      <c r="F19" s="72">
        <f t="shared" si="2"/>
        <v>19440</v>
      </c>
      <c r="G19" s="172">
        <f t="shared" si="3"/>
        <v>0.92907665838271836</v>
      </c>
      <c r="H19" s="93">
        <f t="shared" si="4"/>
        <v>1.9758262511803588</v>
      </c>
      <c r="I19" s="291" t="s">
        <v>42</v>
      </c>
      <c r="J19" s="72">
        <v>4504</v>
      </c>
      <c r="K19" s="72">
        <v>4272</v>
      </c>
      <c r="L19" s="172">
        <f t="shared" si="5"/>
        <v>0.94849023090586149</v>
      </c>
      <c r="M19" s="72">
        <v>8566</v>
      </c>
      <c r="N19" s="72">
        <v>8010</v>
      </c>
      <c r="O19" s="172">
        <f t="shared" si="6"/>
        <v>0.93509222507588141</v>
      </c>
      <c r="P19" s="93">
        <f t="shared" si="13"/>
        <v>1.9018650088809947</v>
      </c>
      <c r="Q19" s="291" t="s">
        <v>42</v>
      </c>
      <c r="R19" s="72">
        <v>6086</v>
      </c>
      <c r="S19" s="72">
        <v>5788</v>
      </c>
      <c r="T19" s="172">
        <f t="shared" si="8"/>
        <v>0.95103516266841936</v>
      </c>
      <c r="U19" s="72">
        <v>12358</v>
      </c>
      <c r="V19" s="72">
        <v>11430</v>
      </c>
      <c r="W19" s="172">
        <f t="shared" si="9"/>
        <v>0.92490694287101471</v>
      </c>
      <c r="X19" s="93">
        <f t="shared" si="14"/>
        <v>2.0305619454485706</v>
      </c>
    </row>
    <row r="20" spans="1:24" ht="15" customHeight="1" x14ac:dyDescent="0.2">
      <c r="A20" s="291" t="s">
        <v>43</v>
      </c>
      <c r="B20" s="72">
        <f t="shared" si="12"/>
        <v>8042</v>
      </c>
      <c r="C20" s="72">
        <f t="shared" si="11"/>
        <v>7801</v>
      </c>
      <c r="D20" s="172">
        <f t="shared" si="0"/>
        <v>0.97003233026610292</v>
      </c>
      <c r="E20" s="72">
        <f t="shared" si="1"/>
        <v>15714</v>
      </c>
      <c r="F20" s="72">
        <f t="shared" si="2"/>
        <v>15015</v>
      </c>
      <c r="G20" s="172">
        <f t="shared" si="3"/>
        <v>0.95551737304314621</v>
      </c>
      <c r="H20" s="93">
        <f t="shared" si="4"/>
        <v>1.9539915443919422</v>
      </c>
      <c r="I20" s="291" t="s">
        <v>43</v>
      </c>
      <c r="J20" s="72">
        <v>3306</v>
      </c>
      <c r="K20" s="72">
        <v>3189</v>
      </c>
      <c r="L20" s="172">
        <f t="shared" si="5"/>
        <v>0.96460980036297639</v>
      </c>
      <c r="M20" s="72">
        <v>6364</v>
      </c>
      <c r="N20" s="72">
        <v>6087</v>
      </c>
      <c r="O20" s="172">
        <f t="shared" si="6"/>
        <v>0.95647391577624141</v>
      </c>
      <c r="P20" s="93">
        <f t="shared" si="13"/>
        <v>1.924984875983061</v>
      </c>
      <c r="Q20" s="291" t="s">
        <v>43</v>
      </c>
      <c r="R20" s="72">
        <v>4736</v>
      </c>
      <c r="S20" s="72">
        <v>4612</v>
      </c>
      <c r="T20" s="172">
        <f t="shared" si="8"/>
        <v>0.97381756756756754</v>
      </c>
      <c r="U20" s="72">
        <v>9350</v>
      </c>
      <c r="V20" s="72">
        <v>8928</v>
      </c>
      <c r="W20" s="172">
        <f t="shared" si="9"/>
        <v>0.95486631016042778</v>
      </c>
      <c r="X20" s="93">
        <f t="shared" si="14"/>
        <v>1.9742398648648649</v>
      </c>
    </row>
    <row r="21" spans="1:24" ht="15" customHeight="1" x14ac:dyDescent="0.2">
      <c r="A21" s="291" t="s">
        <v>44</v>
      </c>
      <c r="B21" s="72">
        <f t="shared" si="12"/>
        <v>24015</v>
      </c>
      <c r="C21" s="72">
        <f t="shared" si="11"/>
        <v>22850</v>
      </c>
      <c r="D21" s="172">
        <f t="shared" si="0"/>
        <v>0.95148865292525509</v>
      </c>
      <c r="E21" s="72">
        <f t="shared" si="1"/>
        <v>49528</v>
      </c>
      <c r="F21" s="72">
        <f t="shared" si="2"/>
        <v>45855</v>
      </c>
      <c r="G21" s="172">
        <f t="shared" si="3"/>
        <v>0.92583992892909062</v>
      </c>
      <c r="H21" s="93">
        <f t="shared" si="4"/>
        <v>2.0623776806162817</v>
      </c>
      <c r="I21" s="291" t="s">
        <v>44</v>
      </c>
      <c r="J21" s="72">
        <v>10747</v>
      </c>
      <c r="K21" s="72">
        <v>10234</v>
      </c>
      <c r="L21" s="172">
        <f t="shared" si="5"/>
        <v>0.95226574858099933</v>
      </c>
      <c r="M21" s="72">
        <v>21532</v>
      </c>
      <c r="N21" s="72">
        <v>20089</v>
      </c>
      <c r="O21" s="172">
        <f t="shared" si="6"/>
        <v>0.93298346646851193</v>
      </c>
      <c r="P21" s="93">
        <f t="shared" si="13"/>
        <v>2.0035358704754813</v>
      </c>
      <c r="Q21" s="291" t="s">
        <v>44</v>
      </c>
      <c r="R21" s="72">
        <v>13268</v>
      </c>
      <c r="S21" s="72">
        <v>12616</v>
      </c>
      <c r="T21" s="172">
        <f t="shared" si="8"/>
        <v>0.95085921012963526</v>
      </c>
      <c r="U21" s="72">
        <v>27996</v>
      </c>
      <c r="V21" s="72">
        <v>25766</v>
      </c>
      <c r="W21" s="172">
        <f t="shared" si="9"/>
        <v>0.92034576368052579</v>
      </c>
      <c r="X21" s="93">
        <f t="shared" si="14"/>
        <v>2.1100391920410009</v>
      </c>
    </row>
    <row r="22" spans="1:24" ht="15" customHeight="1" x14ac:dyDescent="0.2">
      <c r="A22" s="291" t="s">
        <v>45</v>
      </c>
      <c r="B22" s="72">
        <f t="shared" si="12"/>
        <v>10432</v>
      </c>
      <c r="C22" s="72">
        <f t="shared" si="11"/>
        <v>10002</v>
      </c>
      <c r="D22" s="172">
        <f t="shared" si="0"/>
        <v>0.95878067484662577</v>
      </c>
      <c r="E22" s="72">
        <f t="shared" si="1"/>
        <v>22828</v>
      </c>
      <c r="F22" s="72">
        <f t="shared" si="2"/>
        <v>21565</v>
      </c>
      <c r="G22" s="172">
        <f t="shared" si="3"/>
        <v>0.94467320834063429</v>
      </c>
      <c r="H22" s="93">
        <f t="shared" si="4"/>
        <v>2.1882668711656441</v>
      </c>
      <c r="I22" s="291" t="s">
        <v>45</v>
      </c>
      <c r="J22" s="72">
        <v>4587</v>
      </c>
      <c r="K22" s="72">
        <v>4400</v>
      </c>
      <c r="L22" s="172">
        <f t="shared" si="5"/>
        <v>0.95923261390887293</v>
      </c>
      <c r="M22" s="72">
        <v>10081</v>
      </c>
      <c r="N22" s="72">
        <v>9598</v>
      </c>
      <c r="O22" s="172">
        <f t="shared" si="6"/>
        <v>0.95208808649935517</v>
      </c>
      <c r="P22" s="93">
        <f t="shared" si="13"/>
        <v>2.1977327229125789</v>
      </c>
      <c r="Q22" s="291" t="s">
        <v>45</v>
      </c>
      <c r="R22" s="72">
        <v>5845</v>
      </c>
      <c r="S22" s="72">
        <v>5602</v>
      </c>
      <c r="T22" s="172">
        <f t="shared" si="8"/>
        <v>0.95842600513259191</v>
      </c>
      <c r="U22" s="72">
        <v>12747</v>
      </c>
      <c r="V22" s="72">
        <v>11967</v>
      </c>
      <c r="W22" s="172">
        <f t="shared" si="9"/>
        <v>0.93880913156036716</v>
      </c>
      <c r="X22" s="93">
        <f t="shared" si="14"/>
        <v>2.1808383233532935</v>
      </c>
    </row>
    <row r="23" spans="1:24" ht="15" customHeight="1" x14ac:dyDescent="0.2">
      <c r="A23" s="291" t="s">
        <v>46</v>
      </c>
      <c r="B23" s="72">
        <f t="shared" si="12"/>
        <v>18426</v>
      </c>
      <c r="C23" s="72">
        <f t="shared" si="11"/>
        <v>17392</v>
      </c>
      <c r="D23" s="172">
        <f t="shared" si="0"/>
        <v>0.94388364267882341</v>
      </c>
      <c r="E23" s="72">
        <f t="shared" si="1"/>
        <v>35020</v>
      </c>
      <c r="F23" s="72">
        <f t="shared" si="2"/>
        <v>32300</v>
      </c>
      <c r="G23" s="172">
        <f t="shared" si="3"/>
        <v>0.92233009708737868</v>
      </c>
      <c r="H23" s="93">
        <f t="shared" si="4"/>
        <v>1.9005752740692499</v>
      </c>
      <c r="I23" s="291" t="s">
        <v>46</v>
      </c>
      <c r="J23" s="72">
        <v>7505</v>
      </c>
      <c r="K23" s="72">
        <v>7084</v>
      </c>
      <c r="L23" s="172">
        <f t="shared" si="5"/>
        <v>0.94390406395736171</v>
      </c>
      <c r="M23" s="72">
        <v>13922</v>
      </c>
      <c r="N23" s="72">
        <v>12970</v>
      </c>
      <c r="O23" s="172">
        <f t="shared" si="6"/>
        <v>0.93161902025571042</v>
      </c>
      <c r="P23" s="93">
        <f t="shared" si="13"/>
        <v>1.8550299800133245</v>
      </c>
      <c r="Q23" s="291" t="s">
        <v>46</v>
      </c>
      <c r="R23" s="72">
        <v>10921</v>
      </c>
      <c r="S23" s="72">
        <v>10308</v>
      </c>
      <c r="T23" s="172">
        <f t="shared" si="8"/>
        <v>0.94386960901016392</v>
      </c>
      <c r="U23" s="72">
        <v>21098</v>
      </c>
      <c r="V23" s="72">
        <v>19330</v>
      </c>
      <c r="W23" s="172">
        <f t="shared" si="9"/>
        <v>0.91620058773343449</v>
      </c>
      <c r="X23" s="93">
        <f t="shared" si="14"/>
        <v>1.9318743704788939</v>
      </c>
    </row>
    <row r="24" spans="1:24" ht="15" customHeight="1" x14ac:dyDescent="0.2">
      <c r="A24" s="291" t="s">
        <v>47</v>
      </c>
      <c r="B24" s="72">
        <f t="shared" si="12"/>
        <v>91792</v>
      </c>
      <c r="C24" s="72">
        <f t="shared" si="11"/>
        <v>84523</v>
      </c>
      <c r="D24" s="172">
        <f t="shared" si="0"/>
        <v>0.92081009238277844</v>
      </c>
      <c r="E24" s="72">
        <f t="shared" si="1"/>
        <v>184955</v>
      </c>
      <c r="F24" s="72">
        <f t="shared" si="2"/>
        <v>161620</v>
      </c>
      <c r="G24" s="172">
        <f>F24/E24</f>
        <v>0.87383417588061962</v>
      </c>
      <c r="H24" s="93">
        <f t="shared" si="4"/>
        <v>2.014935942130033</v>
      </c>
      <c r="I24" s="291" t="s">
        <v>47</v>
      </c>
      <c r="J24" s="72">
        <v>40319</v>
      </c>
      <c r="K24" s="72">
        <v>37014</v>
      </c>
      <c r="L24" s="172">
        <f t="shared" si="5"/>
        <v>0.91802872095042043</v>
      </c>
      <c r="M24" s="72">
        <v>74686</v>
      </c>
      <c r="N24" s="72">
        <v>65964</v>
      </c>
      <c r="O24" s="172">
        <f>N24/M24</f>
        <v>0.88321773826419947</v>
      </c>
      <c r="P24" s="93">
        <f t="shared" si="13"/>
        <v>1.85237729110345</v>
      </c>
      <c r="Q24" s="291" t="s">
        <v>47</v>
      </c>
      <c r="R24" s="72">
        <v>51473</v>
      </c>
      <c r="S24" s="72">
        <v>47509</v>
      </c>
      <c r="T24" s="172">
        <f t="shared" si="8"/>
        <v>0.92298875138422087</v>
      </c>
      <c r="U24" s="72">
        <v>110269</v>
      </c>
      <c r="V24" s="72">
        <v>95656</v>
      </c>
      <c r="W24" s="172">
        <f>V24/U24</f>
        <v>0.86747862046450042</v>
      </c>
      <c r="X24" s="93">
        <f t="shared" si="14"/>
        <v>2.1422687622637109</v>
      </c>
    </row>
    <row r="25" spans="1:24" ht="15" customHeight="1" x14ac:dyDescent="0.2">
      <c r="A25" s="291" t="s">
        <v>48</v>
      </c>
      <c r="B25" s="72">
        <f t="shared" si="12"/>
        <v>7955</v>
      </c>
      <c r="C25" s="72">
        <f t="shared" si="11"/>
        <v>7565</v>
      </c>
      <c r="D25" s="172">
        <f t="shared" si="0"/>
        <v>0.9509742300439975</v>
      </c>
      <c r="E25" s="72">
        <f t="shared" si="1"/>
        <v>14989</v>
      </c>
      <c r="F25" s="72">
        <f t="shared" si="2"/>
        <v>14010</v>
      </c>
      <c r="G25" s="172">
        <f t="shared" si="3"/>
        <v>0.93468543598638998</v>
      </c>
      <c r="H25" s="93">
        <f t="shared" si="4"/>
        <v>1.8842237586423634</v>
      </c>
      <c r="I25" s="291" t="s">
        <v>48</v>
      </c>
      <c r="J25" s="72">
        <v>3461</v>
      </c>
      <c r="K25" s="72">
        <v>3287</v>
      </c>
      <c r="L25" s="172">
        <f t="shared" si="5"/>
        <v>0.94972551285755558</v>
      </c>
      <c r="M25" s="72">
        <v>6356</v>
      </c>
      <c r="N25" s="72">
        <v>5971</v>
      </c>
      <c r="O25" s="172">
        <f t="shared" ref="O25:O38" si="15">N25/M25</f>
        <v>0.93942731277533043</v>
      </c>
      <c r="P25" s="93">
        <f t="shared" si="13"/>
        <v>1.8364634498699797</v>
      </c>
      <c r="Q25" s="291" t="s">
        <v>48</v>
      </c>
      <c r="R25" s="72">
        <v>4494</v>
      </c>
      <c r="S25" s="72">
        <v>4278</v>
      </c>
      <c r="T25" s="172">
        <f t="shared" si="8"/>
        <v>0.95193591455273696</v>
      </c>
      <c r="U25" s="72">
        <v>8633</v>
      </c>
      <c r="V25" s="72">
        <v>8039</v>
      </c>
      <c r="W25" s="172">
        <f t="shared" ref="W25:W38" si="16">V25/U25</f>
        <v>0.93119425460442484</v>
      </c>
      <c r="X25" s="93">
        <f t="shared" si="14"/>
        <v>1.9210057854917668</v>
      </c>
    </row>
    <row r="26" spans="1:24" ht="15" customHeight="1" x14ac:dyDescent="0.2">
      <c r="A26" s="291" t="s">
        <v>49</v>
      </c>
      <c r="B26" s="72">
        <f t="shared" si="12"/>
        <v>22658</v>
      </c>
      <c r="C26" s="72">
        <f t="shared" si="11"/>
        <v>21313</v>
      </c>
      <c r="D26" s="172">
        <f t="shared" si="0"/>
        <v>0.94063906787889484</v>
      </c>
      <c r="E26" s="72">
        <f t="shared" si="1"/>
        <v>45342</v>
      </c>
      <c r="F26" s="72">
        <f t="shared" si="2"/>
        <v>41109</v>
      </c>
      <c r="G26" s="172">
        <f t="shared" si="3"/>
        <v>0.90664284769088266</v>
      </c>
      <c r="H26" s="93">
        <f t="shared" si="4"/>
        <v>2.0011474975726014</v>
      </c>
      <c r="I26" s="291" t="s">
        <v>49</v>
      </c>
      <c r="J26" s="72">
        <v>9967</v>
      </c>
      <c r="K26" s="72">
        <v>9336</v>
      </c>
      <c r="L26" s="172">
        <f t="shared" si="5"/>
        <v>0.93669108056586736</v>
      </c>
      <c r="M26" s="72">
        <v>18538</v>
      </c>
      <c r="N26" s="72">
        <v>16877</v>
      </c>
      <c r="O26" s="172">
        <f t="shared" si="15"/>
        <v>0.91040025892760812</v>
      </c>
      <c r="P26" s="93">
        <f t="shared" si="13"/>
        <v>1.8599377947225846</v>
      </c>
      <c r="Q26" s="291" t="s">
        <v>49</v>
      </c>
      <c r="R26" s="72">
        <v>12691</v>
      </c>
      <c r="S26" s="72">
        <v>11977</v>
      </c>
      <c r="T26" s="172">
        <f t="shared" si="8"/>
        <v>0.9437396580253723</v>
      </c>
      <c r="U26" s="72">
        <v>26804</v>
      </c>
      <c r="V26" s="72">
        <v>24232</v>
      </c>
      <c r="W26" s="172">
        <f t="shared" si="16"/>
        <v>0.90404417251156544</v>
      </c>
      <c r="X26" s="93">
        <f t="shared" si="14"/>
        <v>2.1120479079662755</v>
      </c>
    </row>
    <row r="27" spans="1:24" ht="15" customHeight="1" x14ac:dyDescent="0.2">
      <c r="A27" s="291" t="s">
        <v>50</v>
      </c>
      <c r="B27" s="72">
        <f t="shared" si="12"/>
        <v>6308</v>
      </c>
      <c r="C27" s="72">
        <f t="shared" si="11"/>
        <v>6140</v>
      </c>
      <c r="D27" s="172">
        <f t="shared" si="0"/>
        <v>0.97336715282181352</v>
      </c>
      <c r="E27" s="72">
        <f t="shared" si="1"/>
        <v>12162</v>
      </c>
      <c r="F27" s="72">
        <f t="shared" si="2"/>
        <v>11639</v>
      </c>
      <c r="G27" s="172">
        <f t="shared" si="3"/>
        <v>0.95699720440716984</v>
      </c>
      <c r="H27" s="93">
        <f t="shared" si="4"/>
        <v>1.9280279010779962</v>
      </c>
      <c r="I27" s="291" t="s">
        <v>50</v>
      </c>
      <c r="J27" s="72">
        <v>2579</v>
      </c>
      <c r="K27" s="72">
        <v>2508</v>
      </c>
      <c r="L27" s="172">
        <f t="shared" si="5"/>
        <v>0.97246994959286548</v>
      </c>
      <c r="M27" s="72">
        <v>4851</v>
      </c>
      <c r="N27" s="72">
        <v>4657</v>
      </c>
      <c r="O27" s="172">
        <f t="shared" si="15"/>
        <v>0.96000824572253141</v>
      </c>
      <c r="P27" s="93">
        <f t="shared" si="13"/>
        <v>1.8809616130283056</v>
      </c>
      <c r="Q27" s="291" t="s">
        <v>50</v>
      </c>
      <c r="R27" s="72">
        <v>3729</v>
      </c>
      <c r="S27" s="72">
        <v>3632</v>
      </c>
      <c r="T27" s="172">
        <f t="shared" si="8"/>
        <v>0.97398766425315098</v>
      </c>
      <c r="U27" s="72">
        <v>7311</v>
      </c>
      <c r="V27" s="72">
        <v>6982</v>
      </c>
      <c r="W27" s="172">
        <f t="shared" si="16"/>
        <v>0.95499931609902888</v>
      </c>
      <c r="X27" s="93">
        <f t="shared" si="14"/>
        <v>1.9605792437650844</v>
      </c>
    </row>
    <row r="28" spans="1:24" ht="15" customHeight="1" x14ac:dyDescent="0.2">
      <c r="A28" s="291" t="s">
        <v>51</v>
      </c>
      <c r="B28" s="72">
        <f t="shared" si="12"/>
        <v>12634</v>
      </c>
      <c r="C28" s="72">
        <f t="shared" si="11"/>
        <v>11990</v>
      </c>
      <c r="D28" s="172">
        <f t="shared" si="0"/>
        <v>0.94902643659965169</v>
      </c>
      <c r="E28" s="72">
        <f t="shared" si="1"/>
        <v>23908</v>
      </c>
      <c r="F28" s="72">
        <f t="shared" si="2"/>
        <v>22066</v>
      </c>
      <c r="G28" s="172">
        <f t="shared" si="3"/>
        <v>0.92295465952819145</v>
      </c>
      <c r="H28" s="93">
        <f t="shared" si="4"/>
        <v>1.8923539654899477</v>
      </c>
      <c r="I28" s="291" t="s">
        <v>51</v>
      </c>
      <c r="J28" s="72">
        <v>5163</v>
      </c>
      <c r="K28" s="72">
        <v>4889</v>
      </c>
      <c r="L28" s="172">
        <f t="shared" si="5"/>
        <v>0.946930079411195</v>
      </c>
      <c r="M28" s="72">
        <v>9230</v>
      </c>
      <c r="N28" s="72">
        <v>8587</v>
      </c>
      <c r="O28" s="172">
        <f t="shared" si="15"/>
        <v>0.93033586132177681</v>
      </c>
      <c r="P28" s="93">
        <f t="shared" si="13"/>
        <v>1.7877203176447802</v>
      </c>
      <c r="Q28" s="291" t="s">
        <v>51</v>
      </c>
      <c r="R28" s="72">
        <v>7471</v>
      </c>
      <c r="S28" s="72">
        <v>7101</v>
      </c>
      <c r="T28" s="172">
        <f t="shared" si="8"/>
        <v>0.95047517065988485</v>
      </c>
      <c r="U28" s="72">
        <v>14678</v>
      </c>
      <c r="V28" s="72">
        <v>13479</v>
      </c>
      <c r="W28" s="172">
        <f t="shared" si="16"/>
        <v>0.91831312167870283</v>
      </c>
      <c r="X28" s="93">
        <f t="shared" si="14"/>
        <v>1.9646633650113774</v>
      </c>
    </row>
    <row r="29" spans="1:24" ht="15" customHeight="1" x14ac:dyDescent="0.2">
      <c r="A29" s="291" t="s">
        <v>52</v>
      </c>
      <c r="B29" s="72">
        <f t="shared" si="12"/>
        <v>11393</v>
      </c>
      <c r="C29" s="72">
        <f t="shared" si="11"/>
        <v>10896</v>
      </c>
      <c r="D29" s="172">
        <f t="shared" si="0"/>
        <v>0.95637672254893358</v>
      </c>
      <c r="E29" s="72">
        <f t="shared" si="1"/>
        <v>22173</v>
      </c>
      <c r="F29" s="72">
        <f t="shared" si="2"/>
        <v>20639</v>
      </c>
      <c r="G29" s="172">
        <f t="shared" si="3"/>
        <v>0.93081675912145401</v>
      </c>
      <c r="H29" s="93">
        <f t="shared" si="4"/>
        <v>1.9461950320372159</v>
      </c>
      <c r="I29" s="291" t="s">
        <v>52</v>
      </c>
      <c r="J29" s="72">
        <v>4972</v>
      </c>
      <c r="K29" s="72">
        <v>4707</v>
      </c>
      <c r="L29" s="172">
        <f t="shared" si="5"/>
        <v>0.94670152855993561</v>
      </c>
      <c r="M29" s="72">
        <v>9247</v>
      </c>
      <c r="N29" s="72">
        <v>8608</v>
      </c>
      <c r="O29" s="172">
        <f t="shared" si="15"/>
        <v>0.93089650697523518</v>
      </c>
      <c r="P29" s="93">
        <f t="shared" si="13"/>
        <v>1.8598149637972647</v>
      </c>
      <c r="Q29" s="291" t="s">
        <v>52</v>
      </c>
      <c r="R29" s="72">
        <v>6421</v>
      </c>
      <c r="S29" s="72">
        <v>6189</v>
      </c>
      <c r="T29" s="172">
        <f t="shared" si="8"/>
        <v>0.96386855629964185</v>
      </c>
      <c r="U29" s="72">
        <v>12926</v>
      </c>
      <c r="V29" s="72">
        <v>12031</v>
      </c>
      <c r="W29" s="172">
        <f t="shared" si="16"/>
        <v>0.93075970911341477</v>
      </c>
      <c r="X29" s="93">
        <f t="shared" si="14"/>
        <v>2.0130820744432332</v>
      </c>
    </row>
    <row r="30" spans="1:24" ht="15" customHeight="1" x14ac:dyDescent="0.2">
      <c r="A30" s="291" t="s">
        <v>53</v>
      </c>
      <c r="B30" s="72">
        <f t="shared" si="12"/>
        <v>291436</v>
      </c>
      <c r="C30" s="72">
        <f t="shared" si="11"/>
        <v>259644</v>
      </c>
      <c r="D30" s="172">
        <f t="shared" si="0"/>
        <v>0.89091258458117739</v>
      </c>
      <c r="E30" s="72">
        <f t="shared" si="1"/>
        <v>571533</v>
      </c>
      <c r="F30" s="72">
        <f t="shared" si="2"/>
        <v>479463</v>
      </c>
      <c r="G30" s="172">
        <f t="shared" si="3"/>
        <v>0.83890693975675945</v>
      </c>
      <c r="H30" s="93">
        <f t="shared" si="4"/>
        <v>1.9610926584224324</v>
      </c>
      <c r="I30" s="291" t="s">
        <v>53</v>
      </c>
      <c r="J30" s="72">
        <v>121384</v>
      </c>
      <c r="K30" s="72">
        <v>107708</v>
      </c>
      <c r="L30" s="172">
        <f t="shared" si="5"/>
        <v>0.88733276214328083</v>
      </c>
      <c r="M30" s="72">
        <v>223212</v>
      </c>
      <c r="N30" s="72">
        <v>189279</v>
      </c>
      <c r="O30" s="172">
        <f t="shared" si="15"/>
        <v>0.8479786033008978</v>
      </c>
      <c r="P30" s="93">
        <f t="shared" si="13"/>
        <v>1.8388914519211759</v>
      </c>
      <c r="Q30" s="291" t="s">
        <v>53</v>
      </c>
      <c r="R30" s="72">
        <v>170052</v>
      </c>
      <c r="S30" s="72">
        <v>151936</v>
      </c>
      <c r="T30" s="172">
        <f t="shared" si="8"/>
        <v>0.89346788041305014</v>
      </c>
      <c r="U30" s="72">
        <v>348321</v>
      </c>
      <c r="V30" s="72">
        <v>290184</v>
      </c>
      <c r="W30" s="172">
        <f t="shared" si="16"/>
        <v>0.83309361192692943</v>
      </c>
      <c r="X30" s="93">
        <f t="shared" si="14"/>
        <v>2.0483205137252134</v>
      </c>
    </row>
    <row r="31" spans="1:24" ht="15" customHeight="1" x14ac:dyDescent="0.2">
      <c r="A31" s="291" t="s">
        <v>54</v>
      </c>
      <c r="B31" s="72">
        <f t="shared" si="12"/>
        <v>24862</v>
      </c>
      <c r="C31" s="72">
        <f t="shared" si="11"/>
        <v>23112</v>
      </c>
      <c r="D31" s="172">
        <f t="shared" si="0"/>
        <v>0.92961145523288558</v>
      </c>
      <c r="E31" s="72">
        <f t="shared" si="1"/>
        <v>50136</v>
      </c>
      <c r="F31" s="72">
        <f t="shared" si="2"/>
        <v>44855</v>
      </c>
      <c r="G31" s="172">
        <f t="shared" si="3"/>
        <v>0.89466650710068618</v>
      </c>
      <c r="H31" s="93">
        <f t="shared" si="4"/>
        <v>2.0165714745394578</v>
      </c>
      <c r="I31" s="291" t="s">
        <v>54</v>
      </c>
      <c r="J31" s="72">
        <v>10935</v>
      </c>
      <c r="K31" s="72">
        <v>10038</v>
      </c>
      <c r="L31" s="172">
        <f t="shared" si="5"/>
        <v>0.91796982167352537</v>
      </c>
      <c r="M31" s="72">
        <v>20997</v>
      </c>
      <c r="N31" s="72">
        <v>18664</v>
      </c>
      <c r="O31" s="172">
        <f t="shared" si="15"/>
        <v>0.88888888888888884</v>
      </c>
      <c r="P31" s="93">
        <f t="shared" si="13"/>
        <v>1.9201646090534978</v>
      </c>
      <c r="Q31" s="291" t="s">
        <v>54</v>
      </c>
      <c r="R31" s="72">
        <v>13927</v>
      </c>
      <c r="S31" s="72">
        <v>13074</v>
      </c>
      <c r="T31" s="172">
        <f t="shared" si="8"/>
        <v>0.93875206433546354</v>
      </c>
      <c r="U31" s="72">
        <v>29139</v>
      </c>
      <c r="V31" s="72">
        <v>26191</v>
      </c>
      <c r="W31" s="172">
        <f t="shared" si="16"/>
        <v>0.89882974707436769</v>
      </c>
      <c r="X31" s="93">
        <f t="shared" si="14"/>
        <v>2.0922668198463414</v>
      </c>
    </row>
    <row r="32" spans="1:24" ht="15" customHeight="1" x14ac:dyDescent="0.2">
      <c r="A32" s="291" t="s">
        <v>55</v>
      </c>
      <c r="B32" s="72">
        <f t="shared" si="12"/>
        <v>41406</v>
      </c>
      <c r="C32" s="72">
        <f t="shared" si="11"/>
        <v>39052</v>
      </c>
      <c r="D32" s="172">
        <f>C32/B32</f>
        <v>0.94314833598995318</v>
      </c>
      <c r="E32" s="72">
        <f t="shared" si="1"/>
        <v>83542</v>
      </c>
      <c r="F32" s="72">
        <f t="shared" si="2"/>
        <v>75625</v>
      </c>
      <c r="G32" s="172">
        <f t="shared" si="3"/>
        <v>0.90523329582724854</v>
      </c>
      <c r="H32" s="93">
        <f t="shared" si="4"/>
        <v>2.0176302951263101</v>
      </c>
      <c r="I32" s="291" t="s">
        <v>55</v>
      </c>
      <c r="J32" s="72">
        <v>20332</v>
      </c>
      <c r="K32" s="72">
        <v>19111</v>
      </c>
      <c r="L32" s="172">
        <f>K32/J32</f>
        <v>0.93994688176273855</v>
      </c>
      <c r="M32" s="72">
        <v>39642</v>
      </c>
      <c r="N32" s="72">
        <v>35922</v>
      </c>
      <c r="O32" s="172">
        <f t="shared" si="15"/>
        <v>0.90616013319206901</v>
      </c>
      <c r="P32" s="93">
        <f t="shared" si="13"/>
        <v>1.9497344088136928</v>
      </c>
      <c r="Q32" s="291" t="s">
        <v>55</v>
      </c>
      <c r="R32" s="72">
        <v>21074</v>
      </c>
      <c r="S32" s="72">
        <v>19941</v>
      </c>
      <c r="T32" s="172">
        <f>S32/R32</f>
        <v>0.94623706937458485</v>
      </c>
      <c r="U32" s="72">
        <v>43900</v>
      </c>
      <c r="V32" s="72">
        <v>39703</v>
      </c>
      <c r="W32" s="172">
        <f>V32/U32</f>
        <v>0.90439635535307517</v>
      </c>
      <c r="X32" s="93">
        <f t="shared" si="14"/>
        <v>2.0831356173483915</v>
      </c>
    </row>
    <row r="33" spans="1:24" ht="15" customHeight="1" x14ac:dyDescent="0.2">
      <c r="A33" s="291" t="s">
        <v>56</v>
      </c>
      <c r="B33" s="72">
        <f t="shared" si="12"/>
        <v>9506</v>
      </c>
      <c r="C33" s="72">
        <f t="shared" si="11"/>
        <v>9001</v>
      </c>
      <c r="D33" s="172">
        <f t="shared" si="0"/>
        <v>0.94687565747948665</v>
      </c>
      <c r="E33" s="72">
        <f t="shared" si="1"/>
        <v>17259</v>
      </c>
      <c r="F33" s="72">
        <f t="shared" si="2"/>
        <v>15946</v>
      </c>
      <c r="G33" s="172">
        <f t="shared" si="3"/>
        <v>0.92392374992757398</v>
      </c>
      <c r="H33" s="93">
        <f t="shared" si="4"/>
        <v>1.8155901535872081</v>
      </c>
      <c r="I33" s="291" t="s">
        <v>56</v>
      </c>
      <c r="J33" s="72">
        <v>3766</v>
      </c>
      <c r="K33" s="72">
        <v>3553</v>
      </c>
      <c r="L33" s="172">
        <f t="shared" ref="L33:L37" si="17">K33/J33</f>
        <v>0.94344131704726497</v>
      </c>
      <c r="M33" s="72">
        <v>6621</v>
      </c>
      <c r="N33" s="72">
        <v>6145</v>
      </c>
      <c r="O33" s="172">
        <f t="shared" si="15"/>
        <v>0.9281075366258873</v>
      </c>
      <c r="P33" s="93">
        <f t="shared" si="13"/>
        <v>1.7580987785448752</v>
      </c>
      <c r="Q33" s="291" t="s">
        <v>56</v>
      </c>
      <c r="R33" s="72">
        <v>5740</v>
      </c>
      <c r="S33" s="72">
        <v>5448</v>
      </c>
      <c r="T33" s="172">
        <f t="shared" ref="T33:T37" si="18">S33/R33</f>
        <v>0.9491289198606272</v>
      </c>
      <c r="U33" s="72">
        <v>10638</v>
      </c>
      <c r="V33" s="72">
        <v>9801</v>
      </c>
      <c r="W33" s="172">
        <f t="shared" si="16"/>
        <v>0.92131979695431476</v>
      </c>
      <c r="X33" s="93">
        <f t="shared" si="14"/>
        <v>1.8533101045296168</v>
      </c>
    </row>
    <row r="34" spans="1:24" ht="15" customHeight="1" x14ac:dyDescent="0.2">
      <c r="A34" s="291" t="s">
        <v>57</v>
      </c>
      <c r="B34" s="72">
        <f t="shared" si="12"/>
        <v>6626</v>
      </c>
      <c r="C34" s="72">
        <f t="shared" si="11"/>
        <v>6364</v>
      </c>
      <c r="D34" s="172">
        <f t="shared" si="0"/>
        <v>0.96045879867189854</v>
      </c>
      <c r="E34" s="72">
        <f t="shared" si="1"/>
        <v>12328</v>
      </c>
      <c r="F34" s="72">
        <f t="shared" si="2"/>
        <v>11603</v>
      </c>
      <c r="G34" s="172">
        <f t="shared" si="3"/>
        <v>0.94119078520441268</v>
      </c>
      <c r="H34" s="93">
        <f t="shared" si="4"/>
        <v>1.8605493510413522</v>
      </c>
      <c r="I34" s="291" t="s">
        <v>57</v>
      </c>
      <c r="J34" s="72">
        <v>2952</v>
      </c>
      <c r="K34" s="72">
        <v>2832</v>
      </c>
      <c r="L34" s="172">
        <f t="shared" si="17"/>
        <v>0.95934959349593496</v>
      </c>
      <c r="M34" s="72">
        <v>5334</v>
      </c>
      <c r="N34" s="72">
        <v>5046</v>
      </c>
      <c r="O34" s="172">
        <f t="shared" si="15"/>
        <v>0.94600674915635541</v>
      </c>
      <c r="P34" s="93">
        <f t="shared" si="13"/>
        <v>1.806910569105691</v>
      </c>
      <c r="Q34" s="291" t="s">
        <v>57</v>
      </c>
      <c r="R34" s="72">
        <v>3674</v>
      </c>
      <c r="S34" s="72">
        <v>3532</v>
      </c>
      <c r="T34" s="172">
        <f t="shared" si="18"/>
        <v>0.96135002721829066</v>
      </c>
      <c r="U34" s="72">
        <v>6994</v>
      </c>
      <c r="V34" s="72">
        <v>6557</v>
      </c>
      <c r="W34" s="172">
        <f t="shared" si="16"/>
        <v>0.93751787246211038</v>
      </c>
      <c r="X34" s="93">
        <f t="shared" si="14"/>
        <v>1.9036472509526401</v>
      </c>
    </row>
    <row r="35" spans="1:24" ht="15" customHeight="1" x14ac:dyDescent="0.2">
      <c r="A35" s="291" t="s">
        <v>58</v>
      </c>
      <c r="B35" s="72">
        <f t="shared" si="12"/>
        <v>15528</v>
      </c>
      <c r="C35" s="72">
        <f t="shared" si="11"/>
        <v>14859</v>
      </c>
      <c r="D35" s="172">
        <f t="shared" si="0"/>
        <v>0.95691653786707886</v>
      </c>
      <c r="E35" s="72">
        <f t="shared" si="1"/>
        <v>28441</v>
      </c>
      <c r="F35" s="72">
        <f t="shared" si="2"/>
        <v>26485</v>
      </c>
      <c r="G35" s="172">
        <f t="shared" si="3"/>
        <v>0.93122604690411726</v>
      </c>
      <c r="H35" s="93">
        <f t="shared" si="4"/>
        <v>1.8315945388974755</v>
      </c>
      <c r="I35" s="291" t="s">
        <v>58</v>
      </c>
      <c r="J35" s="72">
        <v>6162</v>
      </c>
      <c r="K35" s="72">
        <v>5886</v>
      </c>
      <c r="L35" s="172">
        <f t="shared" si="17"/>
        <v>0.9552093476144109</v>
      </c>
      <c r="M35" s="72">
        <v>10753</v>
      </c>
      <c r="N35" s="72">
        <v>10036</v>
      </c>
      <c r="O35" s="172">
        <f t="shared" si="15"/>
        <v>0.9333209336929229</v>
      </c>
      <c r="P35" s="93">
        <f t="shared" si="13"/>
        <v>1.7450503083414475</v>
      </c>
      <c r="Q35" s="291" t="s">
        <v>58</v>
      </c>
      <c r="R35" s="72">
        <v>9366</v>
      </c>
      <c r="S35" s="72">
        <v>8973</v>
      </c>
      <c r="T35" s="172">
        <f t="shared" si="18"/>
        <v>0.95803971812940425</v>
      </c>
      <c r="U35" s="72">
        <v>17688</v>
      </c>
      <c r="V35" s="72">
        <v>16449</v>
      </c>
      <c r="W35" s="172">
        <f t="shared" si="16"/>
        <v>0.9299525101763908</v>
      </c>
      <c r="X35" s="93">
        <f t="shared" si="14"/>
        <v>1.8885329916720051</v>
      </c>
    </row>
    <row r="36" spans="1:24" ht="15" customHeight="1" x14ac:dyDescent="0.2">
      <c r="A36" s="291" t="s">
        <v>59</v>
      </c>
      <c r="B36" s="72">
        <f t="shared" si="12"/>
        <v>13338</v>
      </c>
      <c r="C36" s="72">
        <f t="shared" si="11"/>
        <v>12566</v>
      </c>
      <c r="D36" s="172">
        <f t="shared" si="0"/>
        <v>0.94212025790973164</v>
      </c>
      <c r="E36" s="72">
        <f t="shared" si="1"/>
        <v>24506</v>
      </c>
      <c r="F36" s="72">
        <f t="shared" si="2"/>
        <v>22591</v>
      </c>
      <c r="G36" s="172">
        <f t="shared" si="3"/>
        <v>0.92185587203133923</v>
      </c>
      <c r="H36" s="93">
        <f t="shared" si="4"/>
        <v>1.8373069425701005</v>
      </c>
      <c r="I36" s="291" t="s">
        <v>59</v>
      </c>
      <c r="J36" s="72">
        <v>5916</v>
      </c>
      <c r="K36" s="72">
        <v>5570</v>
      </c>
      <c r="L36" s="172">
        <f t="shared" si="17"/>
        <v>0.94151453684922248</v>
      </c>
      <c r="M36" s="72">
        <v>10427</v>
      </c>
      <c r="N36" s="72">
        <v>9624</v>
      </c>
      <c r="O36" s="172">
        <f t="shared" si="15"/>
        <v>0.92298839551165246</v>
      </c>
      <c r="P36" s="93">
        <f t="shared" si="13"/>
        <v>1.7625084516565246</v>
      </c>
      <c r="Q36" s="291" t="s">
        <v>59</v>
      </c>
      <c r="R36" s="72">
        <v>7422</v>
      </c>
      <c r="S36" s="72">
        <v>6996</v>
      </c>
      <c r="T36" s="172">
        <f t="shared" si="18"/>
        <v>0.94260307194826187</v>
      </c>
      <c r="U36" s="72">
        <v>14079</v>
      </c>
      <c r="V36" s="72">
        <v>12967</v>
      </c>
      <c r="W36" s="172">
        <f t="shared" si="16"/>
        <v>0.92101711769301797</v>
      </c>
      <c r="X36" s="93">
        <f t="shared" si="14"/>
        <v>1.896928051738076</v>
      </c>
    </row>
    <row r="37" spans="1:24" ht="15" customHeight="1" x14ac:dyDescent="0.2">
      <c r="A37" s="291" t="s">
        <v>60</v>
      </c>
      <c r="B37" s="72">
        <f t="shared" si="12"/>
        <v>12292</v>
      </c>
      <c r="C37" s="72">
        <f t="shared" si="11"/>
        <v>11506</v>
      </c>
      <c r="D37" s="172">
        <f t="shared" si="0"/>
        <v>0.93605597136348839</v>
      </c>
      <c r="E37" s="72">
        <f t="shared" si="1"/>
        <v>23843</v>
      </c>
      <c r="F37" s="72">
        <f t="shared" si="2"/>
        <v>21649</v>
      </c>
      <c r="G37" s="172">
        <f t="shared" si="3"/>
        <v>0.90798137818227576</v>
      </c>
      <c r="H37" s="93">
        <f t="shared" si="4"/>
        <v>1.9397168890335177</v>
      </c>
      <c r="I37" s="291" t="s">
        <v>60</v>
      </c>
      <c r="J37" s="72">
        <v>5779</v>
      </c>
      <c r="K37" s="72">
        <v>5318</v>
      </c>
      <c r="L37" s="172">
        <f t="shared" si="17"/>
        <v>0.92022841322028037</v>
      </c>
      <c r="M37" s="72">
        <v>10706</v>
      </c>
      <c r="N37" s="72">
        <v>9621</v>
      </c>
      <c r="O37" s="172">
        <f t="shared" si="15"/>
        <v>0.89865495983560617</v>
      </c>
      <c r="P37" s="93">
        <f t="shared" si="13"/>
        <v>1.8525696487281536</v>
      </c>
      <c r="Q37" s="291" t="s">
        <v>60</v>
      </c>
      <c r="R37" s="72">
        <v>6513</v>
      </c>
      <c r="S37" s="72">
        <v>6188</v>
      </c>
      <c r="T37" s="172">
        <f t="shared" si="18"/>
        <v>0.95009980039920161</v>
      </c>
      <c r="U37" s="72">
        <v>13137</v>
      </c>
      <c r="V37" s="72">
        <v>12028</v>
      </c>
      <c r="W37" s="172">
        <f t="shared" si="16"/>
        <v>0.91558194412727412</v>
      </c>
      <c r="X37" s="93">
        <f t="shared" si="14"/>
        <v>2.0170428374021188</v>
      </c>
    </row>
    <row r="38" spans="1:24" ht="20.100000000000001" customHeight="1" x14ac:dyDescent="0.2">
      <c r="A38" s="213" t="s">
        <v>5</v>
      </c>
      <c r="B38" s="120">
        <f>SUM(B10:B37)</f>
        <v>833691</v>
      </c>
      <c r="C38" s="120">
        <f>SUM(C10:C37)</f>
        <v>768088</v>
      </c>
      <c r="D38" s="173">
        <f>C38/B38</f>
        <v>0.92131017367345935</v>
      </c>
      <c r="E38" s="120">
        <f>SUM(E10:E37)</f>
        <v>1643045</v>
      </c>
      <c r="F38" s="120">
        <f>SUM(F10:F37)</f>
        <v>1449702</v>
      </c>
      <c r="G38" s="173">
        <f t="shared" si="3"/>
        <v>0.88232641224068731</v>
      </c>
      <c r="H38" s="143">
        <f>E38/B38</f>
        <v>1.9708081291509685</v>
      </c>
      <c r="I38" s="213" t="s">
        <v>5</v>
      </c>
      <c r="J38" s="120">
        <f>SUM(J10:J37)</f>
        <v>355822</v>
      </c>
      <c r="K38" s="120">
        <f>SUM(K10:K37)</f>
        <v>326931</v>
      </c>
      <c r="L38" s="173">
        <f>K38/J38</f>
        <v>0.91880490807201354</v>
      </c>
      <c r="M38" s="120">
        <f>SUM(M10:M37)</f>
        <v>664160</v>
      </c>
      <c r="N38" s="120">
        <f>SUM(N10:N37)</f>
        <v>591329</v>
      </c>
      <c r="O38" s="173">
        <f t="shared" si="15"/>
        <v>0.89034118284750663</v>
      </c>
      <c r="P38" s="143">
        <f>M38/J38</f>
        <v>1.8665512531546673</v>
      </c>
      <c r="Q38" s="213" t="s">
        <v>5</v>
      </c>
      <c r="R38" s="120">
        <f>SUM(R10:R37)</f>
        <v>477869</v>
      </c>
      <c r="S38" s="120">
        <f>SUM(S10:S37)</f>
        <v>441157</v>
      </c>
      <c r="T38" s="173">
        <f>S38/R38</f>
        <v>0.92317559833343443</v>
      </c>
      <c r="U38" s="120">
        <f>SUM(U10:U37)</f>
        <v>978885</v>
      </c>
      <c r="V38" s="120">
        <f>SUM(V10:V37)</f>
        <v>858373</v>
      </c>
      <c r="W38" s="173">
        <f t="shared" si="16"/>
        <v>0.87688850069211399</v>
      </c>
      <c r="X38" s="143">
        <f>U38/R38</f>
        <v>2.0484379610311612</v>
      </c>
    </row>
    <row r="39" spans="1:24" ht="9.9499999999999993" customHeight="1" x14ac:dyDescent="0.2"/>
    <row r="40" spans="1:24" s="5" customFormat="1" ht="39.75" customHeight="1" x14ac:dyDescent="0.2">
      <c r="A40" s="366" t="s">
        <v>354</v>
      </c>
      <c r="B40" s="366"/>
      <c r="C40" s="366"/>
      <c r="D40" s="366"/>
      <c r="E40" s="366"/>
      <c r="F40" s="366"/>
      <c r="G40" s="366"/>
      <c r="H40" s="366"/>
      <c r="I40" s="279"/>
      <c r="J40" s="208"/>
      <c r="K40" s="208"/>
      <c r="L40" s="208"/>
      <c r="M40" s="208"/>
      <c r="N40" s="208"/>
      <c r="O40" s="208"/>
      <c r="P40" s="208"/>
      <c r="Q40" s="208"/>
    </row>
    <row r="41" spans="1:24" ht="15" customHeight="1" x14ac:dyDescent="0.2">
      <c r="A41" s="365" t="s">
        <v>296</v>
      </c>
      <c r="B41" s="365"/>
      <c r="C41" s="365"/>
      <c r="D41" s="365"/>
      <c r="E41" s="365"/>
      <c r="F41" s="365"/>
      <c r="G41" s="365"/>
      <c r="H41" s="365"/>
      <c r="I41" s="262"/>
    </row>
    <row r="42" spans="1:24" ht="15" customHeight="1" x14ac:dyDescent="0.2">
      <c r="A42" s="365" t="s">
        <v>272</v>
      </c>
      <c r="B42" s="365"/>
      <c r="C42" s="365"/>
      <c r="D42" s="365"/>
      <c r="E42" s="365"/>
      <c r="F42" s="365"/>
      <c r="G42" s="365"/>
      <c r="H42" s="365"/>
      <c r="I42" s="262"/>
    </row>
    <row r="44" spans="1:24" x14ac:dyDescent="0.2">
      <c r="A44" s="42"/>
    </row>
  </sheetData>
  <mergeCells count="20">
    <mergeCell ref="X7:X8"/>
    <mergeCell ref="J6:P6"/>
    <mergeCell ref="R6:X6"/>
    <mergeCell ref="A41:H41"/>
    <mergeCell ref="A42:H42"/>
    <mergeCell ref="A40:H40"/>
    <mergeCell ref="J7:L7"/>
    <mergeCell ref="M7:O7"/>
    <mergeCell ref="P7:P8"/>
    <mergeCell ref="R7:T7"/>
    <mergeCell ref="U7:W7"/>
    <mergeCell ref="I6:I8"/>
    <mergeCell ref="Q6:Q8"/>
    <mergeCell ref="A4:H4"/>
    <mergeCell ref="A3:H3"/>
    <mergeCell ref="B7:D7"/>
    <mergeCell ref="E7:G7"/>
    <mergeCell ref="H7:H8"/>
    <mergeCell ref="B6:H6"/>
    <mergeCell ref="A6:A8"/>
  </mergeCells>
  <hyperlinks>
    <hyperlink ref="A1" location="Съдържание!Print_Area" display="към съдържанието" xr:uid="{00000000-0004-0000-0500-000000000000}"/>
  </hyperlinks>
  <printOptions horizontalCentered="1"/>
  <pageMargins left="0.15748031496062992" right="0.15748031496062992" top="0.59055118110236227" bottom="0.39370078740157483" header="0" footer="0"/>
  <pageSetup paperSize="9" scale="85" orientation="portrait" r:id="rId1"/>
  <headerFooter alignWithMargins="0"/>
  <colBreaks count="2" manualBreakCount="2">
    <brk id="8" min="2" max="41" man="1"/>
    <brk id="16" min="2" max="4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AK42"/>
  <sheetViews>
    <sheetView zoomScale="75" zoomScaleNormal="75" zoomScaleSheetLayoutView="84" workbookViewId="0">
      <selection activeCell="S29" sqref="S29"/>
    </sheetView>
  </sheetViews>
  <sheetFormatPr defaultRowHeight="12.75" x14ac:dyDescent="0.2"/>
  <cols>
    <col min="1" max="1" width="18.7109375" customWidth="1"/>
    <col min="2" max="2" width="13.7109375" customWidth="1"/>
    <col min="3" max="3" width="19" customWidth="1"/>
    <col min="4" max="4" width="12.7109375" customWidth="1"/>
    <col min="5" max="5" width="9.7109375" customWidth="1"/>
    <col min="6" max="6" width="12.7109375" customWidth="1"/>
    <col min="7" max="7" width="13.7109375" customWidth="1"/>
    <col min="8" max="8" width="16.7109375" customWidth="1"/>
    <col min="9" max="9" width="12.7109375" customWidth="1"/>
    <col min="10" max="10" width="9.7109375" customWidth="1"/>
    <col min="11" max="11" width="12.7109375" customWidth="1"/>
    <col min="12" max="12" width="13.7109375" customWidth="1"/>
    <col min="13" max="13" width="16.7109375" customWidth="1"/>
    <col min="14" max="14" width="12.7109375" customWidth="1"/>
    <col min="15" max="15" width="9.7109375" customWidth="1"/>
    <col min="16" max="16" width="12.7109375" customWidth="1"/>
    <col min="17" max="28" width="9.140625" customWidth="1"/>
  </cols>
  <sheetData>
    <row r="1" spans="1:37" s="70" customFormat="1" ht="15" customHeight="1" x14ac:dyDescent="0.2">
      <c r="A1" s="159" t="s">
        <v>64</v>
      </c>
      <c r="B1" s="74"/>
      <c r="C1" s="74"/>
      <c r="D1" s="74"/>
      <c r="E1" s="90"/>
      <c r="F1" s="90"/>
    </row>
    <row r="2" spans="1:37" s="70" customFormat="1" ht="15" customHeight="1" x14ac:dyDescent="0.2">
      <c r="A2" s="159"/>
      <c r="B2" s="260"/>
      <c r="C2" s="260"/>
      <c r="D2" s="260"/>
      <c r="E2" s="90"/>
      <c r="F2" s="90"/>
    </row>
    <row r="3" spans="1:37" s="70" customFormat="1" ht="15" customHeight="1" x14ac:dyDescent="0.2">
      <c r="A3" s="370" t="s">
        <v>290</v>
      </c>
      <c r="B3" s="371"/>
      <c r="C3" s="371"/>
      <c r="D3" s="371"/>
      <c r="E3" s="371"/>
      <c r="F3" s="371"/>
    </row>
    <row r="4" spans="1:37" s="70" customFormat="1" ht="30" customHeight="1" x14ac:dyDescent="0.2">
      <c r="A4" s="354" t="s">
        <v>355</v>
      </c>
      <c r="B4" s="354"/>
      <c r="C4" s="354"/>
      <c r="D4" s="354"/>
      <c r="E4" s="354"/>
      <c r="F4" s="354"/>
      <c r="G4" s="354"/>
      <c r="H4" s="354"/>
      <c r="I4" s="354"/>
      <c r="J4" s="354"/>
      <c r="K4" s="354"/>
    </row>
    <row r="5" spans="1:37" s="70" customFormat="1" ht="15" customHeight="1" x14ac:dyDescent="0.2">
      <c r="A5" s="74"/>
      <c r="B5" s="74"/>
      <c r="C5" s="74"/>
      <c r="D5" s="74"/>
      <c r="E5" s="74"/>
      <c r="F5" s="74"/>
    </row>
    <row r="6" spans="1:37" s="98" customFormat="1" ht="15" customHeight="1" x14ac:dyDescent="0.2">
      <c r="A6" s="372" t="s">
        <v>288</v>
      </c>
      <c r="B6" s="368" t="s">
        <v>5</v>
      </c>
      <c r="C6" s="368"/>
      <c r="D6" s="368"/>
      <c r="E6" s="368"/>
      <c r="F6" s="368"/>
      <c r="G6" s="367" t="s">
        <v>273</v>
      </c>
      <c r="H6" s="368"/>
      <c r="I6" s="368"/>
      <c r="J6" s="368"/>
      <c r="K6" s="369"/>
      <c r="L6" s="368" t="s">
        <v>274</v>
      </c>
      <c r="M6" s="368"/>
      <c r="N6" s="368"/>
      <c r="O6" s="368"/>
      <c r="P6" s="369"/>
    </row>
    <row r="7" spans="1:37" ht="60" customHeight="1" x14ac:dyDescent="0.2">
      <c r="A7" s="373"/>
      <c r="B7" s="127" t="s">
        <v>224</v>
      </c>
      <c r="C7" s="126" t="s">
        <v>208</v>
      </c>
      <c r="D7" s="127" t="s">
        <v>66</v>
      </c>
      <c r="E7" s="126" t="s">
        <v>209</v>
      </c>
      <c r="F7" s="126" t="s">
        <v>177</v>
      </c>
      <c r="G7" s="226" t="s">
        <v>224</v>
      </c>
      <c r="H7" s="126" t="s">
        <v>208</v>
      </c>
      <c r="I7" s="127" t="s">
        <v>66</v>
      </c>
      <c r="J7" s="126" t="s">
        <v>209</v>
      </c>
      <c r="K7" s="126" t="s">
        <v>177</v>
      </c>
      <c r="L7" s="226" t="s">
        <v>224</v>
      </c>
      <c r="M7" s="126" t="s">
        <v>208</v>
      </c>
      <c r="N7" s="127" t="s">
        <v>66</v>
      </c>
      <c r="O7" s="126" t="s">
        <v>209</v>
      </c>
      <c r="P7" s="222" t="s">
        <v>177</v>
      </c>
      <c r="AG7" s="14"/>
      <c r="AH7" s="14"/>
      <c r="AI7" s="14"/>
    </row>
    <row r="8" spans="1:37" ht="20.100000000000001" customHeight="1" x14ac:dyDescent="0.2">
      <c r="A8" s="223">
        <v>1</v>
      </c>
      <c r="B8" s="129">
        <v>2</v>
      </c>
      <c r="C8" s="128">
        <v>3</v>
      </c>
      <c r="D8" s="129">
        <v>4</v>
      </c>
      <c r="E8" s="128" t="s">
        <v>195</v>
      </c>
      <c r="F8" s="128" t="s">
        <v>193</v>
      </c>
      <c r="G8" s="227">
        <v>7</v>
      </c>
      <c r="H8" s="128">
        <v>8</v>
      </c>
      <c r="I8" s="217">
        <v>9</v>
      </c>
      <c r="J8" s="128" t="s">
        <v>279</v>
      </c>
      <c r="K8" s="128" t="s">
        <v>275</v>
      </c>
      <c r="L8" s="227">
        <v>12</v>
      </c>
      <c r="M8" s="128">
        <v>13</v>
      </c>
      <c r="N8" s="217">
        <v>14</v>
      </c>
      <c r="O8" s="128" t="s">
        <v>276</v>
      </c>
      <c r="P8" s="228" t="s">
        <v>277</v>
      </c>
      <c r="AG8" s="14"/>
      <c r="AH8" s="14"/>
      <c r="AI8" s="14"/>
    </row>
    <row r="9" spans="1:37" ht="15" customHeight="1" x14ac:dyDescent="0.2">
      <c r="A9" s="224" t="s">
        <v>33</v>
      </c>
      <c r="B9" s="72">
        <f>G9+L9</f>
        <v>57927</v>
      </c>
      <c r="C9" s="78">
        <f t="shared" ref="C9:D9" si="0">H9+M9</f>
        <v>22434530.399999999</v>
      </c>
      <c r="D9" s="72">
        <f t="shared" si="0"/>
        <v>469376</v>
      </c>
      <c r="E9" s="79">
        <f>C9/D9</f>
        <v>47.796500886283063</v>
      </c>
      <c r="F9" s="79">
        <f>C9/B9</f>
        <v>387.2896991040447</v>
      </c>
      <c r="G9" s="218">
        <v>22615</v>
      </c>
      <c r="H9" s="78">
        <v>10400877.640000001</v>
      </c>
      <c r="I9" s="72">
        <v>203557</v>
      </c>
      <c r="J9" s="79">
        <f>H9/I9</f>
        <v>51.095652028670102</v>
      </c>
      <c r="K9" s="79">
        <f>H9/G9</f>
        <v>459.91057439752382</v>
      </c>
      <c r="L9" s="218">
        <v>35312</v>
      </c>
      <c r="M9" s="78">
        <v>12033652.76</v>
      </c>
      <c r="N9" s="72">
        <v>265819</v>
      </c>
      <c r="O9" s="79">
        <f>M9/N9</f>
        <v>45.270100180950195</v>
      </c>
      <c r="P9" s="229">
        <f>M9/L9</f>
        <v>340.78083257816041</v>
      </c>
      <c r="AG9" s="1"/>
      <c r="AH9" s="1"/>
      <c r="AI9" s="1"/>
      <c r="AJ9" s="1"/>
      <c r="AK9" s="1"/>
    </row>
    <row r="10" spans="1:37" ht="15" customHeight="1" x14ac:dyDescent="0.2">
      <c r="A10" s="224" t="s">
        <v>34</v>
      </c>
      <c r="B10" s="72">
        <f t="shared" ref="B10:B22" si="1">G10+L10</f>
        <v>59639</v>
      </c>
      <c r="C10" s="78">
        <f t="shared" ref="C10:C22" si="2">H10+M10</f>
        <v>23639568.780000001</v>
      </c>
      <c r="D10" s="72">
        <f t="shared" ref="D10:D22" si="3">I10+N10</f>
        <v>409960</v>
      </c>
      <c r="E10" s="79">
        <f t="shared" ref="E10:E36" si="4">C10/D10</f>
        <v>57.663110498585233</v>
      </c>
      <c r="F10" s="79">
        <f t="shared" ref="F10:F36" si="5">C10/B10</f>
        <v>396.37768540720003</v>
      </c>
      <c r="G10" s="218">
        <v>23051</v>
      </c>
      <c r="H10" s="78">
        <v>10471197.6</v>
      </c>
      <c r="I10" s="72">
        <v>176450</v>
      </c>
      <c r="J10" s="79">
        <f t="shared" ref="J10:J36" si="6">H10/I10</f>
        <v>59.343709832813829</v>
      </c>
      <c r="K10" s="79">
        <f t="shared" ref="K10:K36" si="7">H10/G10</f>
        <v>454.2621838531951</v>
      </c>
      <c r="L10" s="218">
        <v>36588</v>
      </c>
      <c r="M10" s="78">
        <v>13168371.18</v>
      </c>
      <c r="N10" s="72">
        <v>233510</v>
      </c>
      <c r="O10" s="79">
        <f t="shared" ref="O10:O36" si="8">M10/N10</f>
        <v>56.393178793199432</v>
      </c>
      <c r="P10" s="229">
        <f t="shared" ref="P10:P36" si="9">M10/L10</f>
        <v>359.90956543128891</v>
      </c>
      <c r="AG10" s="1"/>
      <c r="AH10" s="1"/>
      <c r="AI10" s="1"/>
      <c r="AJ10" s="1"/>
      <c r="AK10" s="1"/>
    </row>
    <row r="11" spans="1:37" ht="15" customHeight="1" x14ac:dyDescent="0.2">
      <c r="A11" s="224" t="s">
        <v>35</v>
      </c>
      <c r="B11" s="72">
        <f t="shared" si="1"/>
        <v>87449</v>
      </c>
      <c r="C11" s="78">
        <f t="shared" si="2"/>
        <v>36901108.299999997</v>
      </c>
      <c r="D11" s="72">
        <f t="shared" si="3"/>
        <v>587717</v>
      </c>
      <c r="E11" s="79">
        <f t="shared" si="4"/>
        <v>62.787205917133583</v>
      </c>
      <c r="F11" s="79">
        <f t="shared" si="5"/>
        <v>421.97290191997615</v>
      </c>
      <c r="G11" s="218">
        <v>35862</v>
      </c>
      <c r="H11" s="78">
        <v>17389094.239999998</v>
      </c>
      <c r="I11" s="72">
        <v>262350</v>
      </c>
      <c r="J11" s="79">
        <f t="shared" si="6"/>
        <v>66.282043987040211</v>
      </c>
      <c r="K11" s="79">
        <f t="shared" si="7"/>
        <v>484.88913724834083</v>
      </c>
      <c r="L11" s="218">
        <v>51587</v>
      </c>
      <c r="M11" s="78">
        <v>19512014.059999999</v>
      </c>
      <c r="N11" s="72">
        <v>325367</v>
      </c>
      <c r="O11" s="79">
        <f t="shared" si="8"/>
        <v>59.969247219293898</v>
      </c>
      <c r="P11" s="229">
        <f t="shared" si="9"/>
        <v>378.2350991528873</v>
      </c>
      <c r="AG11" s="1"/>
      <c r="AH11" s="1"/>
      <c r="AI11" s="1"/>
      <c r="AJ11" s="1"/>
      <c r="AK11" s="1"/>
    </row>
    <row r="12" spans="1:37" ht="15" customHeight="1" x14ac:dyDescent="0.2">
      <c r="A12" s="224" t="s">
        <v>36</v>
      </c>
      <c r="B12" s="72">
        <f t="shared" si="1"/>
        <v>41226</v>
      </c>
      <c r="C12" s="78">
        <f t="shared" si="2"/>
        <v>15417257.370000001</v>
      </c>
      <c r="D12" s="72">
        <f t="shared" si="3"/>
        <v>274624</v>
      </c>
      <c r="E12" s="79">
        <f t="shared" si="4"/>
        <v>56.139512096539271</v>
      </c>
      <c r="F12" s="79">
        <f t="shared" si="5"/>
        <v>373.96927594236649</v>
      </c>
      <c r="G12" s="218">
        <v>16976</v>
      </c>
      <c r="H12" s="78">
        <v>7372235.7599999998</v>
      </c>
      <c r="I12" s="72">
        <v>125976</v>
      </c>
      <c r="J12" s="79">
        <f t="shared" si="6"/>
        <v>58.520954467517619</v>
      </c>
      <c r="K12" s="79">
        <f t="shared" si="7"/>
        <v>434.27401979264846</v>
      </c>
      <c r="L12" s="218">
        <v>24250</v>
      </c>
      <c r="M12" s="78">
        <v>8045021.6100000003</v>
      </c>
      <c r="N12" s="72">
        <v>148648</v>
      </c>
      <c r="O12" s="79">
        <f t="shared" si="8"/>
        <v>54.121290632904582</v>
      </c>
      <c r="P12" s="229">
        <f t="shared" si="9"/>
        <v>331.75346845360826</v>
      </c>
    </row>
    <row r="13" spans="1:37" ht="15" customHeight="1" x14ac:dyDescent="0.2">
      <c r="A13" s="224" t="s">
        <v>37</v>
      </c>
      <c r="B13" s="72">
        <f t="shared" si="1"/>
        <v>7762</v>
      </c>
      <c r="C13" s="78">
        <f t="shared" si="2"/>
        <v>3116873.17</v>
      </c>
      <c r="D13" s="72">
        <f t="shared" si="3"/>
        <v>58468</v>
      </c>
      <c r="E13" s="79">
        <f t="shared" si="4"/>
        <v>53.309043750427584</v>
      </c>
      <c r="F13" s="79">
        <f t="shared" si="5"/>
        <v>401.55541999484666</v>
      </c>
      <c r="G13" s="218">
        <v>2858</v>
      </c>
      <c r="H13" s="78">
        <v>1266417.6499999999</v>
      </c>
      <c r="I13" s="72">
        <v>24044</v>
      </c>
      <c r="J13" s="79">
        <f t="shared" si="6"/>
        <v>52.670838878722336</v>
      </c>
      <c r="K13" s="79">
        <f t="shared" si="7"/>
        <v>443.11324352694186</v>
      </c>
      <c r="L13" s="218">
        <v>4904</v>
      </c>
      <c r="M13" s="78">
        <v>1850455.52</v>
      </c>
      <c r="N13" s="72">
        <v>34424</v>
      </c>
      <c r="O13" s="79">
        <f t="shared" si="8"/>
        <v>53.754808273297698</v>
      </c>
      <c r="P13" s="229">
        <f t="shared" si="9"/>
        <v>377.33595432300166</v>
      </c>
    </row>
    <row r="14" spans="1:37" ht="15" customHeight="1" x14ac:dyDescent="0.2">
      <c r="A14" s="224" t="s">
        <v>38</v>
      </c>
      <c r="B14" s="72">
        <f t="shared" si="1"/>
        <v>28513</v>
      </c>
      <c r="C14" s="78">
        <f t="shared" si="2"/>
        <v>14449563.17</v>
      </c>
      <c r="D14" s="72">
        <f t="shared" si="3"/>
        <v>237550</v>
      </c>
      <c r="E14" s="79">
        <f t="shared" si="4"/>
        <v>60.827460197853085</v>
      </c>
      <c r="F14" s="79">
        <f t="shared" si="5"/>
        <v>506.77105776312561</v>
      </c>
      <c r="G14" s="218">
        <v>12386</v>
      </c>
      <c r="H14" s="78">
        <v>6944984.2000000002</v>
      </c>
      <c r="I14" s="72">
        <v>109408</v>
      </c>
      <c r="J14" s="79">
        <f t="shared" si="6"/>
        <v>63.477846226966953</v>
      </c>
      <c r="K14" s="79">
        <f t="shared" si="7"/>
        <v>560.71243339253999</v>
      </c>
      <c r="L14" s="218">
        <v>16127</v>
      </c>
      <c r="M14" s="78">
        <v>7504578.9699999997</v>
      </c>
      <c r="N14" s="72">
        <v>128142</v>
      </c>
      <c r="O14" s="79">
        <f t="shared" si="8"/>
        <v>58.564553151972028</v>
      </c>
      <c r="P14" s="229">
        <f t="shared" si="9"/>
        <v>465.3425292986916</v>
      </c>
    </row>
    <row r="15" spans="1:37" ht="15" customHeight="1" x14ac:dyDescent="0.2">
      <c r="A15" s="224" t="s">
        <v>39</v>
      </c>
      <c r="B15" s="72">
        <f t="shared" si="1"/>
        <v>30330</v>
      </c>
      <c r="C15" s="78">
        <f t="shared" si="2"/>
        <v>13663834.030000001</v>
      </c>
      <c r="D15" s="72">
        <f t="shared" si="3"/>
        <v>238163</v>
      </c>
      <c r="E15" s="79">
        <f t="shared" si="4"/>
        <v>57.371774918858101</v>
      </c>
      <c r="F15" s="79">
        <f t="shared" si="5"/>
        <v>450.50557303000335</v>
      </c>
      <c r="G15" s="218">
        <v>13205</v>
      </c>
      <c r="H15" s="78">
        <v>6785593.6500000004</v>
      </c>
      <c r="I15" s="72">
        <v>113145</v>
      </c>
      <c r="J15" s="79">
        <f t="shared" si="6"/>
        <v>59.972545406337005</v>
      </c>
      <c r="K15" s="79">
        <f t="shared" si="7"/>
        <v>513.86547898523293</v>
      </c>
      <c r="L15" s="218">
        <v>17125</v>
      </c>
      <c r="M15" s="78">
        <v>6878240.3799999999</v>
      </c>
      <c r="N15" s="72">
        <v>125018</v>
      </c>
      <c r="O15" s="79">
        <f t="shared" si="8"/>
        <v>55.018000447935499</v>
      </c>
      <c r="P15" s="229">
        <f t="shared" si="9"/>
        <v>401.64907328467154</v>
      </c>
    </row>
    <row r="16" spans="1:37" ht="15" customHeight="1" x14ac:dyDescent="0.2">
      <c r="A16" s="224" t="s">
        <v>40</v>
      </c>
      <c r="B16" s="72">
        <f t="shared" si="1"/>
        <v>14328</v>
      </c>
      <c r="C16" s="78">
        <f t="shared" si="2"/>
        <v>6014490.5299999993</v>
      </c>
      <c r="D16" s="72">
        <f t="shared" si="3"/>
        <v>109668</v>
      </c>
      <c r="E16" s="79">
        <f t="shared" si="4"/>
        <v>54.842711912317171</v>
      </c>
      <c r="F16" s="79">
        <f t="shared" si="5"/>
        <v>419.77181253489664</v>
      </c>
      <c r="G16" s="218">
        <v>5577</v>
      </c>
      <c r="H16" s="78">
        <v>2653317.09</v>
      </c>
      <c r="I16" s="72">
        <v>47836</v>
      </c>
      <c r="J16" s="79">
        <f t="shared" si="6"/>
        <v>55.466951459152099</v>
      </c>
      <c r="K16" s="79">
        <f t="shared" si="7"/>
        <v>475.76064012910166</v>
      </c>
      <c r="L16" s="218">
        <v>8751</v>
      </c>
      <c r="M16" s="78">
        <v>3361173.44</v>
      </c>
      <c r="N16" s="72">
        <v>61832</v>
      </c>
      <c r="O16" s="79">
        <f t="shared" si="8"/>
        <v>54.359772286194847</v>
      </c>
      <c r="P16" s="229">
        <f t="shared" si="9"/>
        <v>384.09021140441092</v>
      </c>
    </row>
    <row r="17" spans="1:16" ht="15" customHeight="1" x14ac:dyDescent="0.2">
      <c r="A17" s="224" t="s">
        <v>41</v>
      </c>
      <c r="B17" s="72">
        <f t="shared" si="1"/>
        <v>19053</v>
      </c>
      <c r="C17" s="78">
        <f t="shared" si="2"/>
        <v>8103494.9700000007</v>
      </c>
      <c r="D17" s="72">
        <f t="shared" si="3"/>
        <v>154949</v>
      </c>
      <c r="E17" s="79">
        <f t="shared" si="4"/>
        <v>52.29782037960878</v>
      </c>
      <c r="F17" s="79">
        <f t="shared" si="5"/>
        <v>425.31333490788853</v>
      </c>
      <c r="G17" s="218">
        <v>7044</v>
      </c>
      <c r="H17" s="78">
        <v>3478037.39</v>
      </c>
      <c r="I17" s="72">
        <v>64191</v>
      </c>
      <c r="J17" s="79">
        <f t="shared" si="6"/>
        <v>54.182632923618577</v>
      </c>
      <c r="K17" s="79">
        <f t="shared" si="7"/>
        <v>493.75885718341851</v>
      </c>
      <c r="L17" s="218">
        <v>12009</v>
      </c>
      <c r="M17" s="78">
        <v>4625457.58</v>
      </c>
      <c r="N17" s="72">
        <v>90758</v>
      </c>
      <c r="O17" s="79">
        <f t="shared" si="8"/>
        <v>50.96473677251592</v>
      </c>
      <c r="P17" s="229">
        <f t="shared" si="9"/>
        <v>385.16592389041551</v>
      </c>
    </row>
    <row r="18" spans="1:16" ht="15" customHeight="1" x14ac:dyDescent="0.2">
      <c r="A18" s="224" t="s">
        <v>42</v>
      </c>
      <c r="B18" s="72">
        <f t="shared" si="1"/>
        <v>19440</v>
      </c>
      <c r="C18" s="78">
        <f t="shared" si="2"/>
        <v>8328435.3499999996</v>
      </c>
      <c r="D18" s="72">
        <f t="shared" si="3"/>
        <v>152314</v>
      </c>
      <c r="E18" s="79">
        <f t="shared" si="4"/>
        <v>54.679381737726011</v>
      </c>
      <c r="F18" s="79">
        <f t="shared" si="5"/>
        <v>428.41745627572016</v>
      </c>
      <c r="G18" s="218">
        <v>8010</v>
      </c>
      <c r="H18" s="78">
        <v>3894126.55</v>
      </c>
      <c r="I18" s="72">
        <v>68711</v>
      </c>
      <c r="J18" s="79">
        <f t="shared" si="6"/>
        <v>56.673990336336246</v>
      </c>
      <c r="K18" s="79">
        <f t="shared" si="7"/>
        <v>486.15812109862668</v>
      </c>
      <c r="L18" s="218">
        <v>11430</v>
      </c>
      <c r="M18" s="78">
        <v>4434308.8</v>
      </c>
      <c r="N18" s="72">
        <v>83603</v>
      </c>
      <c r="O18" s="79">
        <f t="shared" si="8"/>
        <v>53.04006794014569</v>
      </c>
      <c r="P18" s="229">
        <f t="shared" si="9"/>
        <v>387.9535258092738</v>
      </c>
    </row>
    <row r="19" spans="1:16" ht="15" customHeight="1" x14ac:dyDescent="0.2">
      <c r="A19" s="224" t="s">
        <v>43</v>
      </c>
      <c r="B19" s="72">
        <f t="shared" si="1"/>
        <v>15015</v>
      </c>
      <c r="C19" s="78">
        <f t="shared" si="2"/>
        <v>7411377.0899999999</v>
      </c>
      <c r="D19" s="72">
        <f t="shared" si="3"/>
        <v>137086</v>
      </c>
      <c r="E19" s="79">
        <f t="shared" si="4"/>
        <v>54.063705192360999</v>
      </c>
      <c r="F19" s="79">
        <f t="shared" si="5"/>
        <v>493.5982077922078</v>
      </c>
      <c r="G19" s="218">
        <v>6087</v>
      </c>
      <c r="H19" s="78">
        <v>3329907.28</v>
      </c>
      <c r="I19" s="72">
        <v>60148</v>
      </c>
      <c r="J19" s="79">
        <f t="shared" si="6"/>
        <v>55.36189532486533</v>
      </c>
      <c r="K19" s="79">
        <f t="shared" si="7"/>
        <v>547.05228848365368</v>
      </c>
      <c r="L19" s="218">
        <v>8928</v>
      </c>
      <c r="M19" s="78">
        <v>4081469.81</v>
      </c>
      <c r="N19" s="72">
        <v>76938</v>
      </c>
      <c r="O19" s="79">
        <f t="shared" si="8"/>
        <v>53.04881605968442</v>
      </c>
      <c r="P19" s="229">
        <f t="shared" si="9"/>
        <v>457.15387656810037</v>
      </c>
    </row>
    <row r="20" spans="1:16" ht="15" customHeight="1" x14ac:dyDescent="0.2">
      <c r="A20" s="224" t="s">
        <v>44</v>
      </c>
      <c r="B20" s="72">
        <f t="shared" si="1"/>
        <v>45855</v>
      </c>
      <c r="C20" s="78">
        <f t="shared" si="2"/>
        <v>20718943.689999998</v>
      </c>
      <c r="D20" s="72">
        <f t="shared" si="3"/>
        <v>378975</v>
      </c>
      <c r="E20" s="79">
        <f t="shared" si="4"/>
        <v>54.671003865690345</v>
      </c>
      <c r="F20" s="79">
        <f t="shared" si="5"/>
        <v>451.83608526878197</v>
      </c>
      <c r="G20" s="218">
        <v>20089</v>
      </c>
      <c r="H20" s="78">
        <v>10329570.1</v>
      </c>
      <c r="I20" s="72">
        <v>179400</v>
      </c>
      <c r="J20" s="79">
        <f t="shared" si="6"/>
        <v>57.578428651059085</v>
      </c>
      <c r="K20" s="79">
        <f t="shared" si="7"/>
        <v>514.19035790731243</v>
      </c>
      <c r="L20" s="218">
        <v>25766</v>
      </c>
      <c r="M20" s="78">
        <v>10389373.59</v>
      </c>
      <c r="N20" s="72">
        <v>199575</v>
      </c>
      <c r="O20" s="79">
        <f t="shared" si="8"/>
        <v>52.057490116497554</v>
      </c>
      <c r="P20" s="229">
        <f t="shared" si="9"/>
        <v>403.22027439261041</v>
      </c>
    </row>
    <row r="21" spans="1:16" ht="15" customHeight="1" x14ac:dyDescent="0.2">
      <c r="A21" s="224" t="s">
        <v>45</v>
      </c>
      <c r="B21" s="72">
        <f t="shared" si="1"/>
        <v>21565</v>
      </c>
      <c r="C21" s="78">
        <f t="shared" si="2"/>
        <v>11037983.699999999</v>
      </c>
      <c r="D21" s="72">
        <f t="shared" si="3"/>
        <v>198174</v>
      </c>
      <c r="E21" s="79">
        <f t="shared" si="4"/>
        <v>55.698445305640497</v>
      </c>
      <c r="F21" s="79">
        <f t="shared" si="5"/>
        <v>511.84714583816367</v>
      </c>
      <c r="G21" s="218">
        <v>9598</v>
      </c>
      <c r="H21" s="78">
        <v>5673419.3600000003</v>
      </c>
      <c r="I21" s="72">
        <v>98120</v>
      </c>
      <c r="J21" s="79">
        <f t="shared" si="6"/>
        <v>57.821232776192424</v>
      </c>
      <c r="K21" s="79">
        <f t="shared" si="7"/>
        <v>591.1043300687644</v>
      </c>
      <c r="L21" s="218">
        <v>11967</v>
      </c>
      <c r="M21" s="78">
        <v>5364564.34</v>
      </c>
      <c r="N21" s="72">
        <v>100054</v>
      </c>
      <c r="O21" s="79">
        <f t="shared" si="8"/>
        <v>53.616690387190914</v>
      </c>
      <c r="P21" s="229">
        <f t="shared" si="9"/>
        <v>448.27979777722067</v>
      </c>
    </row>
    <row r="22" spans="1:16" ht="15" customHeight="1" x14ac:dyDescent="0.2">
      <c r="A22" s="224" t="s">
        <v>46</v>
      </c>
      <c r="B22" s="72">
        <f t="shared" si="1"/>
        <v>32300</v>
      </c>
      <c r="C22" s="78">
        <f t="shared" si="2"/>
        <v>13456706.449999999</v>
      </c>
      <c r="D22" s="72">
        <f t="shared" si="3"/>
        <v>248065</v>
      </c>
      <c r="E22" s="79">
        <f t="shared" si="4"/>
        <v>54.246695221010619</v>
      </c>
      <c r="F22" s="79">
        <f t="shared" si="5"/>
        <v>416.61629876160987</v>
      </c>
      <c r="G22" s="218">
        <v>12970</v>
      </c>
      <c r="H22" s="78">
        <v>6093589.6200000001</v>
      </c>
      <c r="I22" s="72">
        <v>111147</v>
      </c>
      <c r="J22" s="79">
        <f t="shared" si="6"/>
        <v>54.824598234770171</v>
      </c>
      <c r="K22" s="79">
        <f t="shared" si="7"/>
        <v>469.82186738627604</v>
      </c>
      <c r="L22" s="218">
        <v>19330</v>
      </c>
      <c r="M22" s="78">
        <v>7363116.8300000001</v>
      </c>
      <c r="N22" s="72">
        <v>136918</v>
      </c>
      <c r="O22" s="79">
        <f t="shared" si="8"/>
        <v>53.7775663535839</v>
      </c>
      <c r="P22" s="229">
        <f t="shared" si="9"/>
        <v>380.91654578375585</v>
      </c>
    </row>
    <row r="23" spans="1:16" ht="15" customHeight="1" x14ac:dyDescent="0.2">
      <c r="A23" s="224" t="s">
        <v>47</v>
      </c>
      <c r="B23" s="72">
        <f t="shared" ref="B23:B36" si="10">G23+L23</f>
        <v>161620</v>
      </c>
      <c r="C23" s="78">
        <f t="shared" ref="C23:C36" si="11">H23+M23</f>
        <v>60791743.829999998</v>
      </c>
      <c r="D23" s="72">
        <f t="shared" ref="D23:D36" si="12">I23+N23</f>
        <v>1032828</v>
      </c>
      <c r="E23" s="79">
        <f t="shared" si="4"/>
        <v>58.859504031649024</v>
      </c>
      <c r="F23" s="79">
        <f t="shared" si="5"/>
        <v>376.13998162356143</v>
      </c>
      <c r="G23" s="218">
        <v>65964</v>
      </c>
      <c r="H23" s="78">
        <v>27573260.559999999</v>
      </c>
      <c r="I23" s="72">
        <v>454399</v>
      </c>
      <c r="J23" s="79">
        <f t="shared" si="6"/>
        <v>60.680724561453701</v>
      </c>
      <c r="K23" s="79">
        <f t="shared" si="7"/>
        <v>418.00467770298951</v>
      </c>
      <c r="L23" s="218">
        <v>95656</v>
      </c>
      <c r="M23" s="78">
        <v>33218483.27</v>
      </c>
      <c r="N23" s="72">
        <v>578429</v>
      </c>
      <c r="O23" s="79">
        <f t="shared" si="8"/>
        <v>57.428799852704479</v>
      </c>
      <c r="P23" s="229">
        <f t="shared" si="9"/>
        <v>347.27025246717403</v>
      </c>
    </row>
    <row r="24" spans="1:16" ht="15" customHeight="1" x14ac:dyDescent="0.2">
      <c r="A24" s="224" t="s">
        <v>48</v>
      </c>
      <c r="B24" s="72">
        <f t="shared" si="10"/>
        <v>14010</v>
      </c>
      <c r="C24" s="78">
        <f t="shared" si="11"/>
        <v>6202396.3300000001</v>
      </c>
      <c r="D24" s="72">
        <f t="shared" si="12"/>
        <v>111312</v>
      </c>
      <c r="E24" s="79">
        <f t="shared" si="4"/>
        <v>55.72082372071295</v>
      </c>
      <c r="F24" s="79">
        <f t="shared" si="5"/>
        <v>442.71208636688078</v>
      </c>
      <c r="G24" s="218">
        <v>5971</v>
      </c>
      <c r="H24" s="78">
        <v>2955247.27</v>
      </c>
      <c r="I24" s="72">
        <v>51038</v>
      </c>
      <c r="J24" s="79">
        <f t="shared" si="6"/>
        <v>57.90288157843176</v>
      </c>
      <c r="K24" s="79">
        <f t="shared" si="7"/>
        <v>494.93338971696534</v>
      </c>
      <c r="L24" s="218">
        <v>8039</v>
      </c>
      <c r="M24" s="78">
        <v>3247149.06</v>
      </c>
      <c r="N24" s="72">
        <v>60274</v>
      </c>
      <c r="O24" s="79">
        <f t="shared" si="8"/>
        <v>53.873130371304377</v>
      </c>
      <c r="P24" s="229">
        <f t="shared" si="9"/>
        <v>403.9245005597711</v>
      </c>
    </row>
    <row r="25" spans="1:16" ht="15" customHeight="1" x14ac:dyDescent="0.2">
      <c r="A25" s="224" t="s">
        <v>49</v>
      </c>
      <c r="B25" s="72">
        <f t="shared" si="10"/>
        <v>41109</v>
      </c>
      <c r="C25" s="78">
        <f t="shared" si="11"/>
        <v>16561379.850000001</v>
      </c>
      <c r="D25" s="72">
        <f t="shared" si="12"/>
        <v>276741</v>
      </c>
      <c r="E25" s="79">
        <f t="shared" si="4"/>
        <v>59.844330438930271</v>
      </c>
      <c r="F25" s="79">
        <f t="shared" si="5"/>
        <v>402.865062395096</v>
      </c>
      <c r="G25" s="218">
        <v>16877</v>
      </c>
      <c r="H25" s="78">
        <v>7811415.54</v>
      </c>
      <c r="I25" s="72">
        <v>123157</v>
      </c>
      <c r="J25" s="79">
        <f t="shared" si="6"/>
        <v>63.42648440608329</v>
      </c>
      <c r="K25" s="79">
        <f t="shared" si="7"/>
        <v>462.84384310007704</v>
      </c>
      <c r="L25" s="218">
        <v>24232</v>
      </c>
      <c r="M25" s="78">
        <v>8749964.3100000005</v>
      </c>
      <c r="N25" s="72">
        <v>153584</v>
      </c>
      <c r="O25" s="79">
        <f t="shared" si="8"/>
        <v>56.971848044067094</v>
      </c>
      <c r="P25" s="229">
        <f t="shared" si="9"/>
        <v>361.09129704522945</v>
      </c>
    </row>
    <row r="26" spans="1:16" ht="15" customHeight="1" x14ac:dyDescent="0.2">
      <c r="A26" s="224" t="s">
        <v>50</v>
      </c>
      <c r="B26" s="72">
        <f t="shared" si="10"/>
        <v>11639</v>
      </c>
      <c r="C26" s="78">
        <f t="shared" si="11"/>
        <v>4716671.3600000003</v>
      </c>
      <c r="D26" s="72">
        <f t="shared" si="12"/>
        <v>88704</v>
      </c>
      <c r="E26" s="79">
        <f t="shared" si="4"/>
        <v>53.173152958152961</v>
      </c>
      <c r="F26" s="79">
        <f t="shared" si="5"/>
        <v>405.24713119683827</v>
      </c>
      <c r="G26" s="218">
        <v>4657</v>
      </c>
      <c r="H26" s="78">
        <v>2095996.95</v>
      </c>
      <c r="I26" s="72">
        <v>39567</v>
      </c>
      <c r="J26" s="79">
        <f t="shared" si="6"/>
        <v>52.973360376070964</v>
      </c>
      <c r="K26" s="79">
        <f t="shared" si="7"/>
        <v>450.0745007515568</v>
      </c>
      <c r="L26" s="218">
        <v>6982</v>
      </c>
      <c r="M26" s="78">
        <v>2620674.41</v>
      </c>
      <c r="N26" s="72">
        <v>49137</v>
      </c>
      <c r="O26" s="79">
        <f t="shared" si="8"/>
        <v>53.334033620286142</v>
      </c>
      <c r="P26" s="229">
        <f t="shared" si="9"/>
        <v>375.34723718132341</v>
      </c>
    </row>
    <row r="27" spans="1:16" ht="15" customHeight="1" x14ac:dyDescent="0.2">
      <c r="A27" s="224" t="s">
        <v>51</v>
      </c>
      <c r="B27" s="72">
        <f t="shared" si="10"/>
        <v>22066</v>
      </c>
      <c r="C27" s="78">
        <f t="shared" si="11"/>
        <v>8662291.9199999999</v>
      </c>
      <c r="D27" s="72">
        <f t="shared" si="12"/>
        <v>155388</v>
      </c>
      <c r="E27" s="79">
        <f t="shared" si="4"/>
        <v>55.746208973665922</v>
      </c>
      <c r="F27" s="79">
        <f t="shared" si="5"/>
        <v>392.56285325840662</v>
      </c>
      <c r="G27" s="218">
        <v>8587</v>
      </c>
      <c r="H27" s="78">
        <v>3767757.15</v>
      </c>
      <c r="I27" s="72">
        <v>67017</v>
      </c>
      <c r="J27" s="79">
        <f t="shared" si="6"/>
        <v>56.220916334661354</v>
      </c>
      <c r="K27" s="79">
        <f t="shared" si="7"/>
        <v>438.77456038197272</v>
      </c>
      <c r="L27" s="218">
        <v>13479</v>
      </c>
      <c r="M27" s="78">
        <v>4894534.7699999996</v>
      </c>
      <c r="N27" s="72">
        <v>88371</v>
      </c>
      <c r="O27" s="79">
        <f t="shared" si="8"/>
        <v>55.386210068914004</v>
      </c>
      <c r="P27" s="229">
        <f t="shared" si="9"/>
        <v>363.12298909414642</v>
      </c>
    </row>
    <row r="28" spans="1:16" ht="15" customHeight="1" x14ac:dyDescent="0.2">
      <c r="A28" s="224" t="s">
        <v>52</v>
      </c>
      <c r="B28" s="72">
        <f t="shared" si="10"/>
        <v>20639</v>
      </c>
      <c r="C28" s="78">
        <f t="shared" si="11"/>
        <v>7758257.4100000001</v>
      </c>
      <c r="D28" s="72">
        <f t="shared" si="12"/>
        <v>141517</v>
      </c>
      <c r="E28" s="79">
        <f t="shared" si="4"/>
        <v>54.822087876368208</v>
      </c>
      <c r="F28" s="79">
        <f t="shared" si="5"/>
        <v>375.90277678182082</v>
      </c>
      <c r="G28" s="218">
        <v>8608</v>
      </c>
      <c r="H28" s="78">
        <v>3856695.26</v>
      </c>
      <c r="I28" s="72">
        <v>64819</v>
      </c>
      <c r="J28" s="79">
        <f t="shared" si="6"/>
        <v>59.499456332248258</v>
      </c>
      <c r="K28" s="79">
        <f t="shared" si="7"/>
        <v>448.0361593866171</v>
      </c>
      <c r="L28" s="218">
        <v>12031</v>
      </c>
      <c r="M28" s="78">
        <v>3901562.15</v>
      </c>
      <c r="N28" s="72">
        <v>76698</v>
      </c>
      <c r="O28" s="79">
        <f t="shared" si="8"/>
        <v>50.869151086077864</v>
      </c>
      <c r="P28" s="229">
        <f t="shared" si="9"/>
        <v>324.2924237386751</v>
      </c>
    </row>
    <row r="29" spans="1:16" ht="15" customHeight="1" x14ac:dyDescent="0.2">
      <c r="A29" s="224" t="s">
        <v>53</v>
      </c>
      <c r="B29" s="72">
        <f t="shared" si="10"/>
        <v>479463</v>
      </c>
      <c r="C29" s="78">
        <f t="shared" si="11"/>
        <v>223717789.5</v>
      </c>
      <c r="D29" s="72">
        <f t="shared" si="12"/>
        <v>3061223</v>
      </c>
      <c r="E29" s="79">
        <f t="shared" si="4"/>
        <v>73.081180136174339</v>
      </c>
      <c r="F29" s="79">
        <f t="shared" si="5"/>
        <v>466.6007377003022</v>
      </c>
      <c r="G29" s="218">
        <v>189279</v>
      </c>
      <c r="H29" s="78">
        <v>98151287.870000005</v>
      </c>
      <c r="I29" s="72">
        <v>1326289</v>
      </c>
      <c r="J29" s="79">
        <f t="shared" si="6"/>
        <v>74.00444991250022</v>
      </c>
      <c r="K29" s="79">
        <f t="shared" si="7"/>
        <v>518.55349970149882</v>
      </c>
      <c r="L29" s="218">
        <v>290184</v>
      </c>
      <c r="M29" s="78">
        <v>125566501.63</v>
      </c>
      <c r="N29" s="72">
        <v>1734934</v>
      </c>
      <c r="O29" s="79">
        <f t="shared" si="8"/>
        <v>72.375376602222332</v>
      </c>
      <c r="P29" s="229">
        <f t="shared" si="9"/>
        <v>432.71338747139743</v>
      </c>
    </row>
    <row r="30" spans="1:16" ht="15" customHeight="1" x14ac:dyDescent="0.2">
      <c r="A30" s="224" t="s">
        <v>54</v>
      </c>
      <c r="B30" s="72">
        <f t="shared" si="10"/>
        <v>44855</v>
      </c>
      <c r="C30" s="78">
        <f t="shared" si="11"/>
        <v>21351224.560000002</v>
      </c>
      <c r="D30" s="72">
        <f t="shared" si="12"/>
        <v>338139</v>
      </c>
      <c r="E30" s="79">
        <f t="shared" si="4"/>
        <v>63.143336201976119</v>
      </c>
      <c r="F30" s="79">
        <f t="shared" si="5"/>
        <v>476.00545223497943</v>
      </c>
      <c r="G30" s="218">
        <v>18664</v>
      </c>
      <c r="H30" s="78">
        <v>10165820.220000001</v>
      </c>
      <c r="I30" s="72">
        <v>150021</v>
      </c>
      <c r="J30" s="79">
        <f t="shared" si="6"/>
        <v>67.762648029275908</v>
      </c>
      <c r="K30" s="79">
        <f t="shared" si="7"/>
        <v>544.67532254607806</v>
      </c>
      <c r="L30" s="218">
        <v>26191</v>
      </c>
      <c r="M30" s="78">
        <v>11185404.34</v>
      </c>
      <c r="N30" s="72">
        <v>188118</v>
      </c>
      <c r="O30" s="79">
        <f t="shared" si="8"/>
        <v>59.459511264206505</v>
      </c>
      <c r="P30" s="229">
        <f t="shared" si="9"/>
        <v>427.07053338933218</v>
      </c>
    </row>
    <row r="31" spans="1:16" ht="15" customHeight="1" x14ac:dyDescent="0.2">
      <c r="A31" s="224" t="s">
        <v>55</v>
      </c>
      <c r="B31" s="72">
        <f t="shared" si="10"/>
        <v>75625</v>
      </c>
      <c r="C31" s="78">
        <f t="shared" si="11"/>
        <v>35148436.379999995</v>
      </c>
      <c r="D31" s="72">
        <f t="shared" si="12"/>
        <v>501186</v>
      </c>
      <c r="E31" s="79">
        <f t="shared" si="4"/>
        <v>70.130523159066684</v>
      </c>
      <c r="F31" s="79">
        <f t="shared" si="5"/>
        <v>464.77271246280986</v>
      </c>
      <c r="G31" s="218">
        <v>35922</v>
      </c>
      <c r="H31" s="78">
        <v>19037494.609999999</v>
      </c>
      <c r="I31" s="72">
        <v>245067</v>
      </c>
      <c r="J31" s="79">
        <f t="shared" si="6"/>
        <v>77.682815760587914</v>
      </c>
      <c r="K31" s="79">
        <f t="shared" si="7"/>
        <v>529.96755776404427</v>
      </c>
      <c r="L31" s="218">
        <v>39703</v>
      </c>
      <c r="M31" s="78">
        <v>16110941.77</v>
      </c>
      <c r="N31" s="72">
        <v>256119</v>
      </c>
      <c r="O31" s="79">
        <f t="shared" si="8"/>
        <v>62.904125699381929</v>
      </c>
      <c r="P31" s="229">
        <f t="shared" si="9"/>
        <v>405.7865090799184</v>
      </c>
    </row>
    <row r="32" spans="1:16" ht="15" customHeight="1" x14ac:dyDescent="0.2">
      <c r="A32" s="224" t="s">
        <v>56</v>
      </c>
      <c r="B32" s="72">
        <f t="shared" si="10"/>
        <v>15946</v>
      </c>
      <c r="C32" s="78">
        <f t="shared" si="11"/>
        <v>6661925.2699999996</v>
      </c>
      <c r="D32" s="72">
        <f t="shared" si="12"/>
        <v>118230</v>
      </c>
      <c r="E32" s="79">
        <f t="shared" si="4"/>
        <v>56.347164594434574</v>
      </c>
      <c r="F32" s="79">
        <f t="shared" si="5"/>
        <v>417.7803380158033</v>
      </c>
      <c r="G32" s="218">
        <v>6145</v>
      </c>
      <c r="H32" s="78">
        <v>2990256.55</v>
      </c>
      <c r="I32" s="72">
        <v>51238</v>
      </c>
      <c r="J32" s="79">
        <f t="shared" si="6"/>
        <v>58.360134080174866</v>
      </c>
      <c r="K32" s="79">
        <f t="shared" si="7"/>
        <v>486.61620016273389</v>
      </c>
      <c r="L32" s="218">
        <v>9801</v>
      </c>
      <c r="M32" s="78">
        <v>3671668.72</v>
      </c>
      <c r="N32" s="72">
        <v>66992</v>
      </c>
      <c r="O32" s="79">
        <f t="shared" si="8"/>
        <v>54.807569859087657</v>
      </c>
      <c r="P32" s="229">
        <f t="shared" si="9"/>
        <v>374.6218467503316</v>
      </c>
    </row>
    <row r="33" spans="1:16" ht="15" customHeight="1" x14ac:dyDescent="0.2">
      <c r="A33" s="224" t="s">
        <v>57</v>
      </c>
      <c r="B33" s="72">
        <f t="shared" si="10"/>
        <v>11603</v>
      </c>
      <c r="C33" s="78">
        <f t="shared" si="11"/>
        <v>5353186.9499999993</v>
      </c>
      <c r="D33" s="72">
        <f t="shared" si="12"/>
        <v>98557</v>
      </c>
      <c r="E33" s="79">
        <f t="shared" si="4"/>
        <v>54.315644246476651</v>
      </c>
      <c r="F33" s="79">
        <f t="shared" si="5"/>
        <v>461.36231578040156</v>
      </c>
      <c r="G33" s="218">
        <v>5046</v>
      </c>
      <c r="H33" s="78">
        <v>2640600.86</v>
      </c>
      <c r="I33" s="72">
        <v>47369</v>
      </c>
      <c r="J33" s="79">
        <f t="shared" si="6"/>
        <v>55.745336823661042</v>
      </c>
      <c r="K33" s="79">
        <f t="shared" si="7"/>
        <v>523.30575901704321</v>
      </c>
      <c r="L33" s="218">
        <v>6557</v>
      </c>
      <c r="M33" s="78">
        <v>2712586.09</v>
      </c>
      <c r="N33" s="72">
        <v>51188</v>
      </c>
      <c r="O33" s="79">
        <f t="shared" si="8"/>
        <v>52.992617214972256</v>
      </c>
      <c r="P33" s="229">
        <f t="shared" si="9"/>
        <v>413.69316608204969</v>
      </c>
    </row>
    <row r="34" spans="1:16" ht="15" customHeight="1" x14ac:dyDescent="0.2">
      <c r="A34" s="224" t="s">
        <v>58</v>
      </c>
      <c r="B34" s="72">
        <f t="shared" si="10"/>
        <v>26485</v>
      </c>
      <c r="C34" s="78">
        <f t="shared" si="11"/>
        <v>10164806.469999999</v>
      </c>
      <c r="D34" s="72">
        <f t="shared" si="12"/>
        <v>195959</v>
      </c>
      <c r="E34" s="79">
        <f t="shared" si="4"/>
        <v>51.872108298164406</v>
      </c>
      <c r="F34" s="79">
        <f t="shared" si="5"/>
        <v>383.79484500660749</v>
      </c>
      <c r="G34" s="218">
        <v>10036</v>
      </c>
      <c r="H34" s="78">
        <v>4293841.66</v>
      </c>
      <c r="I34" s="72">
        <v>83797</v>
      </c>
      <c r="J34" s="79">
        <f t="shared" si="6"/>
        <v>51.2409950236882</v>
      </c>
      <c r="K34" s="79">
        <f t="shared" si="7"/>
        <v>427.8439278597051</v>
      </c>
      <c r="L34" s="218">
        <v>16449</v>
      </c>
      <c r="M34" s="78">
        <v>5870964.8099999996</v>
      </c>
      <c r="N34" s="72">
        <v>112162</v>
      </c>
      <c r="O34" s="79">
        <f t="shared" si="8"/>
        <v>52.343617357037139</v>
      </c>
      <c r="P34" s="229">
        <f t="shared" si="9"/>
        <v>356.91925405799742</v>
      </c>
    </row>
    <row r="35" spans="1:16" ht="15" customHeight="1" x14ac:dyDescent="0.2">
      <c r="A35" s="224" t="s">
        <v>59</v>
      </c>
      <c r="B35" s="72">
        <f t="shared" si="10"/>
        <v>22591</v>
      </c>
      <c r="C35" s="78">
        <f t="shared" si="11"/>
        <v>8661277.6400000006</v>
      </c>
      <c r="D35" s="72">
        <f t="shared" si="12"/>
        <v>148149</v>
      </c>
      <c r="E35" s="79">
        <f t="shared" si="4"/>
        <v>58.463287906094543</v>
      </c>
      <c r="F35" s="79">
        <f t="shared" si="5"/>
        <v>383.39505289717147</v>
      </c>
      <c r="G35" s="218">
        <v>9624</v>
      </c>
      <c r="H35" s="78">
        <v>4182768.66</v>
      </c>
      <c r="I35" s="72">
        <v>68018</v>
      </c>
      <c r="J35" s="79">
        <f t="shared" si="6"/>
        <v>61.49502572848364</v>
      </c>
      <c r="K35" s="79">
        <f t="shared" si="7"/>
        <v>434.6185224438903</v>
      </c>
      <c r="L35" s="218">
        <v>12967</v>
      </c>
      <c r="M35" s="78">
        <v>4478508.9800000004</v>
      </c>
      <c r="N35" s="72">
        <v>80131</v>
      </c>
      <c r="O35" s="79">
        <f t="shared" si="8"/>
        <v>55.889842632688975</v>
      </c>
      <c r="P35" s="229">
        <f t="shared" si="9"/>
        <v>345.37741806123239</v>
      </c>
    </row>
    <row r="36" spans="1:16" ht="15" customHeight="1" x14ac:dyDescent="0.2">
      <c r="A36" s="225" t="s">
        <v>60</v>
      </c>
      <c r="B36" s="72">
        <f t="shared" si="10"/>
        <v>21649</v>
      </c>
      <c r="C36" s="78">
        <f t="shared" si="11"/>
        <v>8485185.6999999993</v>
      </c>
      <c r="D36" s="72">
        <f t="shared" si="12"/>
        <v>150485</v>
      </c>
      <c r="E36" s="79">
        <f t="shared" si="4"/>
        <v>56.385591254942348</v>
      </c>
      <c r="F36" s="79">
        <f t="shared" si="5"/>
        <v>391.94354011732639</v>
      </c>
      <c r="G36" s="230">
        <v>9621</v>
      </c>
      <c r="H36" s="231">
        <v>4218646.33</v>
      </c>
      <c r="I36" s="137">
        <v>69684</v>
      </c>
      <c r="J36" s="232">
        <f t="shared" si="6"/>
        <v>60.539669508064982</v>
      </c>
      <c r="K36" s="232">
        <f t="shared" si="7"/>
        <v>438.48314416380833</v>
      </c>
      <c r="L36" s="218">
        <v>12028</v>
      </c>
      <c r="M36" s="78">
        <v>4266539.37</v>
      </c>
      <c r="N36" s="72">
        <v>80801</v>
      </c>
      <c r="O36" s="79">
        <f t="shared" si="8"/>
        <v>52.803051571143925</v>
      </c>
      <c r="P36" s="229">
        <f t="shared" si="9"/>
        <v>354.71727386099104</v>
      </c>
    </row>
    <row r="37" spans="1:16" ht="20.100000000000001" customHeight="1" x14ac:dyDescent="0.2">
      <c r="A37" s="234" t="s">
        <v>5</v>
      </c>
      <c r="B37" s="120">
        <f>SUM(B9:B36)</f>
        <v>1449702</v>
      </c>
      <c r="C37" s="130">
        <f>SUM(C9:C36)</f>
        <v>628930740.17000008</v>
      </c>
      <c r="D37" s="120">
        <f>SUM(D9:D36)</f>
        <v>10073507</v>
      </c>
      <c r="E37" s="131">
        <f>C37/D37</f>
        <v>62.43413938859625</v>
      </c>
      <c r="F37" s="131">
        <f>C37/B37</f>
        <v>433.83449851762646</v>
      </c>
      <c r="G37" s="220">
        <f>SUM(G9:G36)</f>
        <v>591329</v>
      </c>
      <c r="H37" s="130">
        <f>SUM(H9:H36)</f>
        <v>289823457.62000006</v>
      </c>
      <c r="I37" s="120">
        <f>SUM(I9:I36)</f>
        <v>4485963</v>
      </c>
      <c r="J37" s="131">
        <f>H37/I37</f>
        <v>64.60674277072728</v>
      </c>
      <c r="K37" s="233">
        <f>H37/G37</f>
        <v>490.12217838123968</v>
      </c>
      <c r="L37" s="220">
        <f>SUM(L9:L36)</f>
        <v>858373</v>
      </c>
      <c r="M37" s="130">
        <f>SUM(M9:M36)</f>
        <v>339107282.55000001</v>
      </c>
      <c r="N37" s="120">
        <f>SUM(N9:N36)</f>
        <v>5587544</v>
      </c>
      <c r="O37" s="131">
        <f>M37/N37</f>
        <v>60.689863480269686</v>
      </c>
      <c r="P37" s="233">
        <f>M37/L37</f>
        <v>395.05818863128269</v>
      </c>
    </row>
    <row r="39" spans="1:16" x14ac:dyDescent="0.2">
      <c r="C39" s="8"/>
      <c r="K39" s="1"/>
    </row>
    <row r="40" spans="1:16" x14ac:dyDescent="0.2">
      <c r="B40" s="1"/>
      <c r="C40" s="1"/>
      <c r="D40" s="1"/>
    </row>
    <row r="41" spans="1:16" x14ac:dyDescent="0.2">
      <c r="C41" s="8"/>
      <c r="L41" s="65"/>
    </row>
    <row r="42" spans="1:16" x14ac:dyDescent="0.2">
      <c r="A42" s="42"/>
      <c r="B42" s="9"/>
    </row>
  </sheetData>
  <mergeCells count="6">
    <mergeCell ref="G6:K6"/>
    <mergeCell ref="L6:P6"/>
    <mergeCell ref="A3:F3"/>
    <mergeCell ref="A6:A7"/>
    <mergeCell ref="B6:F6"/>
    <mergeCell ref="A4:K4"/>
  </mergeCells>
  <phoneticPr fontId="0" type="noConversion"/>
  <hyperlinks>
    <hyperlink ref="A1" location="Съдържание!Print_Area" display="към съдържанието" xr:uid="{00000000-0004-0000-0800-000000000000}"/>
  </hyperlinks>
  <printOptions horizontalCentered="1"/>
  <pageMargins left="0.39370078740157483" right="0.39370078740157483" top="0.59055118110236227" bottom="0.39370078740157483" header="0" footer="0"/>
  <pageSetup paperSize="9" scale="6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M65"/>
  <sheetViews>
    <sheetView zoomScale="78" zoomScaleNormal="78" zoomScaleSheetLayoutView="86" workbookViewId="0">
      <selection activeCell="Q37" sqref="Q37"/>
    </sheetView>
  </sheetViews>
  <sheetFormatPr defaultRowHeight="12.75" x14ac:dyDescent="0.2"/>
  <cols>
    <col min="1" max="1" width="18.7109375" customWidth="1"/>
    <col min="2" max="2" width="13.7109375" customWidth="1"/>
    <col min="3" max="3" width="18.5703125" customWidth="1"/>
    <col min="4" max="4" width="12.7109375" customWidth="1"/>
    <col min="5" max="5" width="10.7109375" customWidth="1"/>
    <col min="6" max="6" width="13.7109375" style="11" customWidth="1"/>
    <col min="7" max="7" width="16.7109375" style="11" customWidth="1"/>
    <col min="8" max="8" width="12.7109375" style="11" customWidth="1"/>
    <col min="9" max="9" width="10.7109375" style="11" customWidth="1"/>
    <col min="10" max="10" width="13.7109375" style="11" customWidth="1"/>
    <col min="11" max="11" width="16.7109375" style="11" customWidth="1"/>
    <col min="12" max="12" width="12.7109375" customWidth="1"/>
    <col min="13" max="13" width="10.7109375" customWidth="1"/>
    <col min="14" max="19" width="9.140625" customWidth="1"/>
  </cols>
  <sheetData>
    <row r="1" spans="1:13" s="70" customFormat="1" ht="15" customHeight="1" x14ac:dyDescent="0.2">
      <c r="A1" s="159" t="s">
        <v>64</v>
      </c>
      <c r="B1" s="74"/>
      <c r="C1" s="74"/>
      <c r="D1" s="165"/>
      <c r="E1" s="165"/>
      <c r="F1" s="82"/>
      <c r="G1" s="82"/>
      <c r="H1" s="82"/>
      <c r="I1" s="82"/>
      <c r="J1" s="82"/>
    </row>
    <row r="2" spans="1:13" s="70" customFormat="1" ht="15" customHeight="1" x14ac:dyDescent="0.2">
      <c r="A2" s="159"/>
      <c r="B2" s="260"/>
      <c r="C2" s="260"/>
      <c r="D2" s="165"/>
      <c r="E2" s="165"/>
      <c r="F2" s="82"/>
      <c r="G2" s="82"/>
      <c r="H2" s="82"/>
      <c r="I2" s="82"/>
      <c r="J2" s="82"/>
    </row>
    <row r="3" spans="1:13" s="70" customFormat="1" ht="15" customHeight="1" x14ac:dyDescent="0.2">
      <c r="A3" s="370" t="s">
        <v>290</v>
      </c>
      <c r="B3" s="371"/>
      <c r="C3" s="371"/>
      <c r="D3" s="371"/>
      <c r="E3" s="371"/>
      <c r="F3" s="107"/>
      <c r="G3" s="82"/>
      <c r="H3" s="82"/>
      <c r="I3" s="82"/>
      <c r="J3" s="82"/>
    </row>
    <row r="4" spans="1:13" s="70" customFormat="1" ht="30" customHeight="1" x14ac:dyDescent="0.2">
      <c r="A4" s="354" t="s">
        <v>356</v>
      </c>
      <c r="B4" s="354"/>
      <c r="C4" s="354"/>
      <c r="D4" s="354"/>
      <c r="E4" s="354"/>
      <c r="F4" s="354"/>
      <c r="G4" s="354"/>
      <c r="H4" s="354"/>
      <c r="I4" s="354"/>
      <c r="J4" s="354"/>
      <c r="K4" s="354"/>
    </row>
    <row r="5" spans="1:13" s="70" customFormat="1" ht="15" customHeight="1" x14ac:dyDescent="0.2">
      <c r="A5" s="74"/>
      <c r="B5" s="74"/>
      <c r="C5" s="74"/>
      <c r="D5" s="74"/>
      <c r="E5" s="74"/>
      <c r="F5" s="82"/>
      <c r="G5" s="82"/>
      <c r="H5" s="82"/>
      <c r="I5" s="82"/>
      <c r="J5" s="82"/>
      <c r="K5" s="82"/>
    </row>
    <row r="6" spans="1:13" s="98" customFormat="1" ht="15" customHeight="1" x14ac:dyDescent="0.2">
      <c r="A6" s="372" t="s">
        <v>4</v>
      </c>
      <c r="B6" s="367" t="s">
        <v>5</v>
      </c>
      <c r="C6" s="368"/>
      <c r="D6" s="368"/>
      <c r="E6" s="369"/>
      <c r="F6" s="367" t="s">
        <v>273</v>
      </c>
      <c r="G6" s="368"/>
      <c r="H6" s="368"/>
      <c r="I6" s="369"/>
      <c r="J6" s="367" t="s">
        <v>274</v>
      </c>
      <c r="K6" s="368"/>
      <c r="L6" s="368"/>
      <c r="M6" s="369"/>
    </row>
    <row r="7" spans="1:13" ht="60" customHeight="1" x14ac:dyDescent="0.2">
      <c r="A7" s="373"/>
      <c r="B7" s="235" t="s">
        <v>225</v>
      </c>
      <c r="C7" s="126" t="s">
        <v>210</v>
      </c>
      <c r="D7" s="127" t="s">
        <v>66</v>
      </c>
      <c r="E7" s="236" t="s">
        <v>211</v>
      </c>
      <c r="F7" s="235" t="s">
        <v>225</v>
      </c>
      <c r="G7" s="126" t="s">
        <v>210</v>
      </c>
      <c r="H7" s="127" t="s">
        <v>66</v>
      </c>
      <c r="I7" s="236" t="s">
        <v>211</v>
      </c>
      <c r="J7" s="235" t="s">
        <v>225</v>
      </c>
      <c r="K7" s="126" t="s">
        <v>210</v>
      </c>
      <c r="L7" s="127" t="s">
        <v>66</v>
      </c>
      <c r="M7" s="236" t="s">
        <v>211</v>
      </c>
    </row>
    <row r="8" spans="1:13" ht="20.100000000000001" customHeight="1" x14ac:dyDescent="0.2">
      <c r="A8" s="223">
        <v>1</v>
      </c>
      <c r="B8" s="237">
        <v>2</v>
      </c>
      <c r="C8" s="128">
        <v>3</v>
      </c>
      <c r="D8" s="217">
        <v>4</v>
      </c>
      <c r="E8" s="238" t="s">
        <v>195</v>
      </c>
      <c r="F8" s="237">
        <v>6</v>
      </c>
      <c r="G8" s="128">
        <v>7</v>
      </c>
      <c r="H8" s="217">
        <v>8</v>
      </c>
      <c r="I8" s="238" t="s">
        <v>278</v>
      </c>
      <c r="J8" s="237">
        <v>10</v>
      </c>
      <c r="K8" s="128">
        <v>11</v>
      </c>
      <c r="L8" s="217">
        <v>12</v>
      </c>
      <c r="M8" s="238" t="s">
        <v>280</v>
      </c>
    </row>
    <row r="9" spans="1:13" ht="14.1" customHeight="1" x14ac:dyDescent="0.2">
      <c r="A9" s="287" t="s">
        <v>77</v>
      </c>
      <c r="B9" s="218">
        <f>F9+J9</f>
        <v>597</v>
      </c>
      <c r="C9" s="80">
        <f>G9+K9</f>
        <v>82671.44</v>
      </c>
      <c r="D9" s="72">
        <f>H9+L9</f>
        <v>1981</v>
      </c>
      <c r="E9" s="239">
        <f>C9/D9</f>
        <v>41.732175668854119</v>
      </c>
      <c r="F9" s="218">
        <v>260</v>
      </c>
      <c r="G9" s="80">
        <v>37326.759999999995</v>
      </c>
      <c r="H9" s="72">
        <v>853</v>
      </c>
      <c r="I9" s="239">
        <f>G9/H9</f>
        <v>43.759390386869867</v>
      </c>
      <c r="J9" s="218">
        <v>337</v>
      </c>
      <c r="K9" s="80">
        <v>45344.68</v>
      </c>
      <c r="L9" s="72">
        <v>1128</v>
      </c>
      <c r="M9" s="239">
        <f>K9/L9</f>
        <v>40.199184397163123</v>
      </c>
    </row>
    <row r="10" spans="1:13" ht="14.1" customHeight="1" x14ac:dyDescent="0.2">
      <c r="A10" s="287">
        <v>19</v>
      </c>
      <c r="B10" s="218">
        <f t="shared" ref="B10:B57" si="0">F10+J10</f>
        <v>1253</v>
      </c>
      <c r="C10" s="80">
        <f t="shared" ref="C10:C57" si="1">G10+K10</f>
        <v>257816.13</v>
      </c>
      <c r="D10" s="72">
        <f t="shared" ref="D10:D57" si="2">H10+L10</f>
        <v>6305</v>
      </c>
      <c r="E10" s="239">
        <f t="shared" ref="E10:E55" si="3">C10/D10</f>
        <v>40.890742268041237</v>
      </c>
      <c r="F10" s="218">
        <v>625</v>
      </c>
      <c r="G10" s="80">
        <v>121567.13</v>
      </c>
      <c r="H10" s="72">
        <v>2902</v>
      </c>
      <c r="I10" s="239">
        <f t="shared" ref="I10:I55" si="4">G10/H10</f>
        <v>41.890809786354239</v>
      </c>
      <c r="J10" s="218">
        <v>628</v>
      </c>
      <c r="K10" s="80">
        <v>136249</v>
      </c>
      <c r="L10" s="72">
        <v>3403</v>
      </c>
      <c r="M10" s="239">
        <f>K10/L10</f>
        <v>40.037907728474877</v>
      </c>
    </row>
    <row r="11" spans="1:13" ht="14.1" customHeight="1" x14ac:dyDescent="0.2">
      <c r="A11" s="287">
        <v>20</v>
      </c>
      <c r="B11" s="218">
        <f t="shared" si="0"/>
        <v>5677</v>
      </c>
      <c r="C11" s="80">
        <f t="shared" si="1"/>
        <v>1287927.1299999999</v>
      </c>
      <c r="D11" s="72">
        <f t="shared" si="2"/>
        <v>29501</v>
      </c>
      <c r="E11" s="239">
        <f t="shared" si="3"/>
        <v>43.657066879088838</v>
      </c>
      <c r="F11" s="218">
        <v>3216</v>
      </c>
      <c r="G11" s="80">
        <v>686521.01</v>
      </c>
      <c r="H11" s="72">
        <v>14665</v>
      </c>
      <c r="I11" s="239">
        <f t="shared" si="4"/>
        <v>46.813570405727923</v>
      </c>
      <c r="J11" s="218">
        <v>2461</v>
      </c>
      <c r="K11" s="80">
        <v>601406.12</v>
      </c>
      <c r="L11" s="72">
        <v>14836</v>
      </c>
      <c r="M11" s="239">
        <f t="shared" ref="M11:M55" si="5">K11/L11</f>
        <v>40.536945268266379</v>
      </c>
    </row>
    <row r="12" spans="1:13" ht="14.1" customHeight="1" x14ac:dyDescent="0.2">
      <c r="A12" s="287">
        <v>21</v>
      </c>
      <c r="B12" s="218">
        <f t="shared" si="0"/>
        <v>9533</v>
      </c>
      <c r="C12" s="80">
        <f t="shared" si="1"/>
        <v>2488949.27</v>
      </c>
      <c r="D12" s="72">
        <f t="shared" si="2"/>
        <v>51790</v>
      </c>
      <c r="E12" s="239">
        <f t="shared" si="3"/>
        <v>48.058491407607647</v>
      </c>
      <c r="F12" s="218">
        <v>5120</v>
      </c>
      <c r="G12" s="80">
        <v>1250020.76</v>
      </c>
      <c r="H12" s="72">
        <v>23503</v>
      </c>
      <c r="I12" s="239">
        <f t="shared" si="4"/>
        <v>53.185583117048886</v>
      </c>
      <c r="J12" s="218">
        <v>4413</v>
      </c>
      <c r="K12" s="80">
        <v>1238928.51</v>
      </c>
      <c r="L12" s="72">
        <v>28287</v>
      </c>
      <c r="M12" s="239">
        <f t="shared" si="5"/>
        <v>43.798512037331633</v>
      </c>
    </row>
    <row r="13" spans="1:13" ht="14.1" customHeight="1" x14ac:dyDescent="0.2">
      <c r="A13" s="287">
        <v>22</v>
      </c>
      <c r="B13" s="218">
        <f t="shared" si="0"/>
        <v>10996</v>
      </c>
      <c r="C13" s="80">
        <f t="shared" si="1"/>
        <v>3167822.37</v>
      </c>
      <c r="D13" s="72">
        <f t="shared" si="2"/>
        <v>63105</v>
      </c>
      <c r="E13" s="239">
        <f t="shared" si="3"/>
        <v>50.19922937960542</v>
      </c>
      <c r="F13" s="218">
        <v>5516</v>
      </c>
      <c r="G13" s="80">
        <v>1482867.32</v>
      </c>
      <c r="H13" s="72">
        <v>26083</v>
      </c>
      <c r="I13" s="239">
        <f t="shared" si="4"/>
        <v>56.851869800253041</v>
      </c>
      <c r="J13" s="218">
        <v>5480</v>
      </c>
      <c r="K13" s="80">
        <v>1684955.05</v>
      </c>
      <c r="L13" s="72">
        <v>37022</v>
      </c>
      <c r="M13" s="239">
        <f t="shared" si="5"/>
        <v>45.512264329317702</v>
      </c>
    </row>
    <row r="14" spans="1:13" ht="14.1" customHeight="1" x14ac:dyDescent="0.2">
      <c r="A14" s="287">
        <v>23</v>
      </c>
      <c r="B14" s="218">
        <f t="shared" si="0"/>
        <v>12080</v>
      </c>
      <c r="C14" s="80">
        <f t="shared" si="1"/>
        <v>3773766.8099999996</v>
      </c>
      <c r="D14" s="72">
        <f t="shared" si="2"/>
        <v>72087</v>
      </c>
      <c r="E14" s="239">
        <f t="shared" si="3"/>
        <v>52.350171459486447</v>
      </c>
      <c r="F14" s="218">
        <v>5580</v>
      </c>
      <c r="G14" s="80">
        <v>1625588.97</v>
      </c>
      <c r="H14" s="72">
        <v>27618</v>
      </c>
      <c r="I14" s="239">
        <f t="shared" si="4"/>
        <v>58.859764284162502</v>
      </c>
      <c r="J14" s="218">
        <v>6500</v>
      </c>
      <c r="K14" s="80">
        <v>2148177.84</v>
      </c>
      <c r="L14" s="72">
        <v>44469</v>
      </c>
      <c r="M14" s="239">
        <f t="shared" si="5"/>
        <v>48.307311610335283</v>
      </c>
    </row>
    <row r="15" spans="1:13" ht="14.1" customHeight="1" x14ac:dyDescent="0.2">
      <c r="A15" s="287">
        <v>24</v>
      </c>
      <c r="B15" s="218">
        <f t="shared" si="0"/>
        <v>14630</v>
      </c>
      <c r="C15" s="80">
        <f t="shared" si="1"/>
        <v>4732097.3000000007</v>
      </c>
      <c r="D15" s="72">
        <f t="shared" si="2"/>
        <v>86196</v>
      </c>
      <c r="E15" s="239">
        <f t="shared" si="3"/>
        <v>54.899267947468566</v>
      </c>
      <c r="F15" s="218">
        <v>6401</v>
      </c>
      <c r="G15" s="80">
        <v>1949095.31</v>
      </c>
      <c r="H15" s="72">
        <v>31083</v>
      </c>
      <c r="I15" s="239">
        <f t="shared" si="4"/>
        <v>62.706151594118971</v>
      </c>
      <c r="J15" s="218">
        <v>8229</v>
      </c>
      <c r="K15" s="80">
        <v>2783001.99</v>
      </c>
      <c r="L15" s="72">
        <v>55113</v>
      </c>
      <c r="M15" s="239">
        <f t="shared" si="5"/>
        <v>50.496289260247131</v>
      </c>
    </row>
    <row r="16" spans="1:13" ht="14.1" customHeight="1" x14ac:dyDescent="0.2">
      <c r="A16" s="287">
        <v>25</v>
      </c>
      <c r="B16" s="218">
        <f t="shared" si="0"/>
        <v>17500</v>
      </c>
      <c r="C16" s="80">
        <f t="shared" si="1"/>
        <v>6105476.6099999994</v>
      </c>
      <c r="D16" s="72">
        <f t="shared" si="2"/>
        <v>106676</v>
      </c>
      <c r="E16" s="239">
        <f t="shared" si="3"/>
        <v>57.233835258164902</v>
      </c>
      <c r="F16" s="218">
        <v>7251</v>
      </c>
      <c r="G16" s="80">
        <v>2333414</v>
      </c>
      <c r="H16" s="72">
        <v>36140</v>
      </c>
      <c r="I16" s="239">
        <f t="shared" si="4"/>
        <v>64.565965688987276</v>
      </c>
      <c r="J16" s="218">
        <v>10249</v>
      </c>
      <c r="K16" s="80">
        <v>3772062.61</v>
      </c>
      <c r="L16" s="72">
        <v>70536</v>
      </c>
      <c r="M16" s="239">
        <f t="shared" si="5"/>
        <v>53.477126715436086</v>
      </c>
    </row>
    <row r="17" spans="1:13" ht="14.1" customHeight="1" x14ac:dyDescent="0.2">
      <c r="A17" s="287">
        <v>26</v>
      </c>
      <c r="B17" s="218">
        <f t="shared" si="0"/>
        <v>20144</v>
      </c>
      <c r="C17" s="80">
        <f t="shared" si="1"/>
        <v>7392796.4199999999</v>
      </c>
      <c r="D17" s="72">
        <f t="shared" si="2"/>
        <v>125033</v>
      </c>
      <c r="E17" s="239">
        <f t="shared" si="3"/>
        <v>59.126761894859754</v>
      </c>
      <c r="F17" s="218">
        <v>7530</v>
      </c>
      <c r="G17" s="80">
        <v>2453797.7999999998</v>
      </c>
      <c r="H17" s="72">
        <v>36442</v>
      </c>
      <c r="I17" s="239">
        <f t="shared" si="4"/>
        <v>67.334334010207996</v>
      </c>
      <c r="J17" s="218">
        <v>12614</v>
      </c>
      <c r="K17" s="80">
        <v>4938998.62</v>
      </c>
      <c r="L17" s="72">
        <v>88591</v>
      </c>
      <c r="M17" s="239">
        <f t="shared" si="5"/>
        <v>55.75056856791322</v>
      </c>
    </row>
    <row r="18" spans="1:13" ht="14.1" customHeight="1" x14ac:dyDescent="0.2">
      <c r="A18" s="287">
        <v>27</v>
      </c>
      <c r="B18" s="218">
        <f t="shared" si="0"/>
        <v>18719</v>
      </c>
      <c r="C18" s="80">
        <f t="shared" si="1"/>
        <v>7244115.6799999997</v>
      </c>
      <c r="D18" s="72">
        <f t="shared" si="2"/>
        <v>117197</v>
      </c>
      <c r="E18" s="239">
        <f t="shared" si="3"/>
        <v>61.811442955024447</v>
      </c>
      <c r="F18" s="218">
        <v>7083</v>
      </c>
      <c r="G18" s="80">
        <v>2427828.37</v>
      </c>
      <c r="H18" s="72">
        <v>35793</v>
      </c>
      <c r="I18" s="239">
        <f t="shared" si="4"/>
        <v>67.829697706255416</v>
      </c>
      <c r="J18" s="218">
        <v>11636</v>
      </c>
      <c r="K18" s="80">
        <v>4816287.3099999996</v>
      </c>
      <c r="L18" s="72">
        <v>81404</v>
      </c>
      <c r="M18" s="239">
        <f t="shared" si="5"/>
        <v>59.165241388629546</v>
      </c>
    </row>
    <row r="19" spans="1:13" ht="14.1" customHeight="1" x14ac:dyDescent="0.2">
      <c r="A19" s="287">
        <v>28</v>
      </c>
      <c r="B19" s="218">
        <f t="shared" si="0"/>
        <v>18619</v>
      </c>
      <c r="C19" s="80">
        <f t="shared" si="1"/>
        <v>7180465.5</v>
      </c>
      <c r="D19" s="72">
        <f t="shared" si="2"/>
        <v>115765</v>
      </c>
      <c r="E19" s="239">
        <f t="shared" si="3"/>
        <v>62.026221224031445</v>
      </c>
      <c r="F19" s="218">
        <v>6912</v>
      </c>
      <c r="G19" s="80">
        <v>2449291.21</v>
      </c>
      <c r="H19" s="72">
        <v>35389</v>
      </c>
      <c r="I19" s="239">
        <f t="shared" si="4"/>
        <v>69.210523326457377</v>
      </c>
      <c r="J19" s="218">
        <v>11707</v>
      </c>
      <c r="K19" s="80">
        <v>4731174.29</v>
      </c>
      <c r="L19" s="72">
        <v>80376</v>
      </c>
      <c r="M19" s="239">
        <f t="shared" si="5"/>
        <v>58.863022419627747</v>
      </c>
    </row>
    <row r="20" spans="1:13" ht="14.1" customHeight="1" x14ac:dyDescent="0.2">
      <c r="A20" s="287">
        <v>29</v>
      </c>
      <c r="B20" s="218">
        <f t="shared" si="0"/>
        <v>21896</v>
      </c>
      <c r="C20" s="80">
        <f t="shared" si="1"/>
        <v>8356067.5</v>
      </c>
      <c r="D20" s="72">
        <f t="shared" si="2"/>
        <v>131838</v>
      </c>
      <c r="E20" s="239">
        <f t="shared" si="3"/>
        <v>63.381327841745176</v>
      </c>
      <c r="F20" s="218">
        <v>7715</v>
      </c>
      <c r="G20" s="80">
        <v>2781145.62</v>
      </c>
      <c r="H20" s="72">
        <v>39594</v>
      </c>
      <c r="I20" s="239">
        <f t="shared" si="4"/>
        <v>70.241592665555387</v>
      </c>
      <c r="J20" s="218">
        <v>14181</v>
      </c>
      <c r="K20" s="80">
        <v>5574921.8799999999</v>
      </c>
      <c r="L20" s="72">
        <v>92244</v>
      </c>
      <c r="M20" s="239">
        <f t="shared" si="5"/>
        <v>60.436688348293657</v>
      </c>
    </row>
    <row r="21" spans="1:13" ht="14.1" customHeight="1" x14ac:dyDescent="0.2">
      <c r="A21" s="287">
        <v>30</v>
      </c>
      <c r="B21" s="218">
        <f t="shared" si="0"/>
        <v>23197</v>
      </c>
      <c r="C21" s="80">
        <f t="shared" si="1"/>
        <v>8883791.0800000001</v>
      </c>
      <c r="D21" s="72">
        <f t="shared" si="2"/>
        <v>139373</v>
      </c>
      <c r="E21" s="239">
        <f t="shared" si="3"/>
        <v>63.741119729072345</v>
      </c>
      <c r="F21" s="218">
        <v>7938</v>
      </c>
      <c r="G21" s="80">
        <v>2949423.43</v>
      </c>
      <c r="H21" s="72">
        <v>41646</v>
      </c>
      <c r="I21" s="239">
        <f t="shared" si="4"/>
        <v>70.821289679681129</v>
      </c>
      <c r="J21" s="218">
        <v>15259</v>
      </c>
      <c r="K21" s="80">
        <v>5934367.6500000004</v>
      </c>
      <c r="L21" s="72">
        <v>97727</v>
      </c>
      <c r="M21" s="239">
        <f t="shared" si="5"/>
        <v>60.723931462134317</v>
      </c>
    </row>
    <row r="22" spans="1:13" ht="14.1" customHeight="1" x14ac:dyDescent="0.2">
      <c r="A22" s="287">
        <v>31</v>
      </c>
      <c r="B22" s="218">
        <f t="shared" si="0"/>
        <v>25818</v>
      </c>
      <c r="C22" s="80">
        <f t="shared" si="1"/>
        <v>9617551.1999999993</v>
      </c>
      <c r="D22" s="72">
        <f t="shared" si="2"/>
        <v>152041</v>
      </c>
      <c r="E22" s="239">
        <f t="shared" si="3"/>
        <v>63.256300603126782</v>
      </c>
      <c r="F22" s="218">
        <v>8960</v>
      </c>
      <c r="G22" s="80">
        <v>3423285.52</v>
      </c>
      <c r="H22" s="72">
        <v>48296</v>
      </c>
      <c r="I22" s="239">
        <f t="shared" si="4"/>
        <v>70.881346695378497</v>
      </c>
      <c r="J22" s="218">
        <v>16858</v>
      </c>
      <c r="K22" s="80">
        <v>6194265.6799999997</v>
      </c>
      <c r="L22" s="72">
        <v>103745</v>
      </c>
      <c r="M22" s="239">
        <f t="shared" si="5"/>
        <v>59.706643018940667</v>
      </c>
    </row>
    <row r="23" spans="1:13" ht="14.1" customHeight="1" x14ac:dyDescent="0.2">
      <c r="A23" s="287">
        <v>32</v>
      </c>
      <c r="B23" s="218">
        <f t="shared" si="0"/>
        <v>29314</v>
      </c>
      <c r="C23" s="80">
        <f t="shared" si="1"/>
        <v>10938902.91</v>
      </c>
      <c r="D23" s="72">
        <f t="shared" si="2"/>
        <v>172962</v>
      </c>
      <c r="E23" s="239">
        <f t="shared" si="3"/>
        <v>63.244544524230754</v>
      </c>
      <c r="F23" s="218">
        <v>10023</v>
      </c>
      <c r="G23" s="80">
        <v>3969061.51</v>
      </c>
      <c r="H23" s="72">
        <v>55998</v>
      </c>
      <c r="I23" s="239">
        <f t="shared" si="4"/>
        <v>70.878629772491877</v>
      </c>
      <c r="J23" s="218">
        <v>19291</v>
      </c>
      <c r="K23" s="80">
        <v>6969841.4000000004</v>
      </c>
      <c r="L23" s="72">
        <v>116964</v>
      </c>
      <c r="M23" s="239">
        <f t="shared" si="5"/>
        <v>59.589629287644065</v>
      </c>
    </row>
    <row r="24" spans="1:13" ht="14.1" customHeight="1" x14ac:dyDescent="0.2">
      <c r="A24" s="287">
        <v>33</v>
      </c>
      <c r="B24" s="218">
        <f t="shared" si="0"/>
        <v>31248</v>
      </c>
      <c r="C24" s="80">
        <f t="shared" si="1"/>
        <v>11633796.83</v>
      </c>
      <c r="D24" s="72">
        <f t="shared" si="2"/>
        <v>180689</v>
      </c>
      <c r="E24" s="239">
        <f t="shared" si="3"/>
        <v>64.385750267033416</v>
      </c>
      <c r="F24" s="218">
        <v>10576</v>
      </c>
      <c r="G24" s="80">
        <v>4190568.37</v>
      </c>
      <c r="H24" s="72">
        <v>59133</v>
      </c>
      <c r="I24" s="239">
        <f t="shared" si="4"/>
        <v>70.866831887440185</v>
      </c>
      <c r="J24" s="218">
        <v>20672</v>
      </c>
      <c r="K24" s="80">
        <v>7443228.46</v>
      </c>
      <c r="L24" s="72">
        <v>121556</v>
      </c>
      <c r="M24" s="239">
        <f t="shared" si="5"/>
        <v>61.232917009444208</v>
      </c>
    </row>
    <row r="25" spans="1:13" ht="14.1" customHeight="1" x14ac:dyDescent="0.2">
      <c r="A25" s="287">
        <v>34</v>
      </c>
      <c r="B25" s="218">
        <f t="shared" si="0"/>
        <v>33355</v>
      </c>
      <c r="C25" s="80">
        <f t="shared" si="1"/>
        <v>11985389.59</v>
      </c>
      <c r="D25" s="72">
        <f t="shared" si="2"/>
        <v>186130</v>
      </c>
      <c r="E25" s="239">
        <f t="shared" si="3"/>
        <v>64.392572879170473</v>
      </c>
      <c r="F25" s="218">
        <v>11412</v>
      </c>
      <c r="G25" s="80">
        <v>4489754.47</v>
      </c>
      <c r="H25" s="72">
        <v>62828</v>
      </c>
      <c r="I25" s="239">
        <f t="shared" si="4"/>
        <v>71.461043961291139</v>
      </c>
      <c r="J25" s="218">
        <v>21943</v>
      </c>
      <c r="K25" s="80">
        <v>7495635.1200000001</v>
      </c>
      <c r="L25" s="72">
        <v>123302</v>
      </c>
      <c r="M25" s="239">
        <f t="shared" si="5"/>
        <v>60.790864057355115</v>
      </c>
    </row>
    <row r="26" spans="1:13" ht="14.1" customHeight="1" x14ac:dyDescent="0.2">
      <c r="A26" s="287">
        <v>35</v>
      </c>
      <c r="B26" s="218">
        <f t="shared" si="0"/>
        <v>36268</v>
      </c>
      <c r="C26" s="80">
        <f t="shared" si="1"/>
        <v>12840808.51</v>
      </c>
      <c r="D26" s="72">
        <f t="shared" si="2"/>
        <v>200575</v>
      </c>
      <c r="E26" s="239">
        <f t="shared" si="3"/>
        <v>64.019985092858036</v>
      </c>
      <c r="F26" s="218">
        <v>12469</v>
      </c>
      <c r="G26" s="80">
        <v>4930927.8099999996</v>
      </c>
      <c r="H26" s="72">
        <v>70581</v>
      </c>
      <c r="I26" s="239">
        <f t="shared" si="4"/>
        <v>69.861971493744775</v>
      </c>
      <c r="J26" s="218">
        <v>23799</v>
      </c>
      <c r="K26" s="80">
        <v>7909880.7000000002</v>
      </c>
      <c r="L26" s="72">
        <v>129994</v>
      </c>
      <c r="M26" s="239">
        <f t="shared" si="5"/>
        <v>60.848044525131932</v>
      </c>
    </row>
    <row r="27" spans="1:13" ht="14.1" customHeight="1" x14ac:dyDescent="0.2">
      <c r="A27" s="287">
        <v>36</v>
      </c>
      <c r="B27" s="218">
        <f t="shared" si="0"/>
        <v>38543</v>
      </c>
      <c r="C27" s="80">
        <f t="shared" si="1"/>
        <v>13799412.129999999</v>
      </c>
      <c r="D27" s="72">
        <f t="shared" si="2"/>
        <v>211469</v>
      </c>
      <c r="E27" s="239">
        <f t="shared" si="3"/>
        <v>65.255011987572644</v>
      </c>
      <c r="F27" s="218">
        <v>13311</v>
      </c>
      <c r="G27" s="80">
        <v>5500213.7000000002</v>
      </c>
      <c r="H27" s="72">
        <v>76914</v>
      </c>
      <c r="I27" s="239">
        <f t="shared" si="4"/>
        <v>71.511216423537974</v>
      </c>
      <c r="J27" s="218">
        <v>25232</v>
      </c>
      <c r="K27" s="80">
        <v>8299198.4299999997</v>
      </c>
      <c r="L27" s="72">
        <v>134555</v>
      </c>
      <c r="M27" s="239">
        <f t="shared" si="5"/>
        <v>61.678855709561141</v>
      </c>
    </row>
    <row r="28" spans="1:13" ht="14.1" customHeight="1" x14ac:dyDescent="0.2">
      <c r="A28" s="287">
        <v>37</v>
      </c>
      <c r="B28" s="218">
        <f t="shared" si="0"/>
        <v>38287</v>
      </c>
      <c r="C28" s="80">
        <f t="shared" si="1"/>
        <v>13788007.190000001</v>
      </c>
      <c r="D28" s="72">
        <f t="shared" si="2"/>
        <v>213356</v>
      </c>
      <c r="E28" s="239">
        <f t="shared" si="3"/>
        <v>64.624417358780633</v>
      </c>
      <c r="F28" s="218">
        <v>13484</v>
      </c>
      <c r="G28" s="80">
        <v>5583545.3700000001</v>
      </c>
      <c r="H28" s="72">
        <v>79209</v>
      </c>
      <c r="I28" s="239">
        <f t="shared" si="4"/>
        <v>70.491299852289515</v>
      </c>
      <c r="J28" s="218">
        <v>24803</v>
      </c>
      <c r="K28" s="80">
        <v>8204461.8200000003</v>
      </c>
      <c r="L28" s="72">
        <v>134147</v>
      </c>
      <c r="M28" s="239">
        <f t="shared" si="5"/>
        <v>61.160233326127312</v>
      </c>
    </row>
    <row r="29" spans="1:13" ht="14.1" customHeight="1" x14ac:dyDescent="0.2">
      <c r="A29" s="287">
        <v>38</v>
      </c>
      <c r="B29" s="218">
        <f t="shared" si="0"/>
        <v>37601</v>
      </c>
      <c r="C29" s="80">
        <f t="shared" si="1"/>
        <v>13425763.690000001</v>
      </c>
      <c r="D29" s="72">
        <f t="shared" si="2"/>
        <v>206924</v>
      </c>
      <c r="E29" s="239">
        <f t="shared" si="3"/>
        <v>64.882583412267309</v>
      </c>
      <c r="F29" s="218">
        <v>13474</v>
      </c>
      <c r="G29" s="80">
        <v>5679861.21</v>
      </c>
      <c r="H29" s="72">
        <v>81247</v>
      </c>
      <c r="I29" s="239">
        <f t="shared" si="4"/>
        <v>69.908565362413384</v>
      </c>
      <c r="J29" s="218">
        <v>24127</v>
      </c>
      <c r="K29" s="80">
        <v>7745902.4800000004</v>
      </c>
      <c r="L29" s="72">
        <v>125677</v>
      </c>
      <c r="M29" s="239">
        <f t="shared" si="5"/>
        <v>61.633413273709593</v>
      </c>
    </row>
    <row r="30" spans="1:13" ht="14.1" customHeight="1" x14ac:dyDescent="0.2">
      <c r="A30" s="287">
        <v>39</v>
      </c>
      <c r="B30" s="218">
        <f t="shared" si="0"/>
        <v>37433</v>
      </c>
      <c r="C30" s="80">
        <f t="shared" si="1"/>
        <v>13449030.83</v>
      </c>
      <c r="D30" s="72">
        <f t="shared" si="2"/>
        <v>207127</v>
      </c>
      <c r="E30" s="239">
        <f t="shared" si="3"/>
        <v>64.93132633601607</v>
      </c>
      <c r="F30" s="218">
        <v>13500</v>
      </c>
      <c r="G30" s="80">
        <v>5653351.2400000002</v>
      </c>
      <c r="H30" s="72">
        <v>82002</v>
      </c>
      <c r="I30" s="239">
        <f t="shared" si="4"/>
        <v>68.941626301797527</v>
      </c>
      <c r="J30" s="218">
        <v>23933</v>
      </c>
      <c r="K30" s="80">
        <v>7795679.5899999999</v>
      </c>
      <c r="L30" s="72">
        <v>125125</v>
      </c>
      <c r="M30" s="239">
        <f t="shared" si="5"/>
        <v>62.303133586413587</v>
      </c>
    </row>
    <row r="31" spans="1:13" ht="14.1" customHeight="1" x14ac:dyDescent="0.2">
      <c r="A31" s="287">
        <v>40</v>
      </c>
      <c r="B31" s="218">
        <f t="shared" si="0"/>
        <v>35633</v>
      </c>
      <c r="C31" s="80">
        <f t="shared" si="1"/>
        <v>12955674.57</v>
      </c>
      <c r="D31" s="72">
        <f t="shared" si="2"/>
        <v>201453</v>
      </c>
      <c r="E31" s="239">
        <f t="shared" si="3"/>
        <v>64.311152328334657</v>
      </c>
      <c r="F31" s="218">
        <v>13090</v>
      </c>
      <c r="G31" s="80">
        <v>5638294.4400000004</v>
      </c>
      <c r="H31" s="72">
        <v>82365</v>
      </c>
      <c r="I31" s="239">
        <f t="shared" si="4"/>
        <v>68.454980149335285</v>
      </c>
      <c r="J31" s="218">
        <v>22543</v>
      </c>
      <c r="K31" s="80">
        <v>7317380.1299999999</v>
      </c>
      <c r="L31" s="72">
        <v>119088</v>
      </c>
      <c r="M31" s="239">
        <f t="shared" si="5"/>
        <v>61.445150896815797</v>
      </c>
    </row>
    <row r="32" spans="1:13" ht="14.1" customHeight="1" x14ac:dyDescent="0.2">
      <c r="A32" s="287">
        <v>41</v>
      </c>
      <c r="B32" s="218">
        <f t="shared" si="0"/>
        <v>35550</v>
      </c>
      <c r="C32" s="80">
        <f t="shared" si="1"/>
        <v>13130507.43</v>
      </c>
      <c r="D32" s="72">
        <f t="shared" si="2"/>
        <v>202282</v>
      </c>
      <c r="E32" s="239">
        <f t="shared" si="3"/>
        <v>64.911892457064894</v>
      </c>
      <c r="F32" s="218">
        <v>13392</v>
      </c>
      <c r="G32" s="80">
        <v>5868557.9500000002</v>
      </c>
      <c r="H32" s="72">
        <v>84726</v>
      </c>
      <c r="I32" s="239">
        <f t="shared" si="4"/>
        <v>69.265136439817766</v>
      </c>
      <c r="J32" s="218">
        <v>22158</v>
      </c>
      <c r="K32" s="80">
        <v>7261949.4800000004</v>
      </c>
      <c r="L32" s="72">
        <v>117556</v>
      </c>
      <c r="M32" s="239">
        <f t="shared" si="5"/>
        <v>61.774383953179765</v>
      </c>
    </row>
    <row r="33" spans="1:13" ht="14.1" customHeight="1" x14ac:dyDescent="0.2">
      <c r="A33" s="287">
        <v>42</v>
      </c>
      <c r="B33" s="218">
        <f t="shared" si="0"/>
        <v>34804</v>
      </c>
      <c r="C33" s="80">
        <f t="shared" si="1"/>
        <v>13042457</v>
      </c>
      <c r="D33" s="72">
        <f t="shared" si="2"/>
        <v>203657</v>
      </c>
      <c r="E33" s="239">
        <f t="shared" si="3"/>
        <v>64.041290012128229</v>
      </c>
      <c r="F33" s="218">
        <v>13443</v>
      </c>
      <c r="G33" s="80">
        <v>5960356.9800000004</v>
      </c>
      <c r="H33" s="72">
        <v>88681</v>
      </c>
      <c r="I33" s="239">
        <f t="shared" si="4"/>
        <v>67.211206233578793</v>
      </c>
      <c r="J33" s="218">
        <v>21361</v>
      </c>
      <c r="K33" s="80">
        <v>7082100.0199999996</v>
      </c>
      <c r="L33" s="72">
        <v>114976</v>
      </c>
      <c r="M33" s="239">
        <f t="shared" si="5"/>
        <v>61.596333321736708</v>
      </c>
    </row>
    <row r="34" spans="1:13" ht="14.1" customHeight="1" x14ac:dyDescent="0.2">
      <c r="A34" s="287">
        <v>43</v>
      </c>
      <c r="B34" s="218">
        <f t="shared" si="0"/>
        <v>33967</v>
      </c>
      <c r="C34" s="80">
        <f t="shared" si="1"/>
        <v>13142054.42</v>
      </c>
      <c r="D34" s="72">
        <f t="shared" si="2"/>
        <v>205104</v>
      </c>
      <c r="E34" s="239">
        <f t="shared" si="3"/>
        <v>64.07507615648646</v>
      </c>
      <c r="F34" s="218">
        <v>13426</v>
      </c>
      <c r="G34" s="80">
        <v>6217530.6299999999</v>
      </c>
      <c r="H34" s="72">
        <v>92015</v>
      </c>
      <c r="I34" s="239">
        <f t="shared" si="4"/>
        <v>67.570837689507144</v>
      </c>
      <c r="J34" s="218">
        <v>20541</v>
      </c>
      <c r="K34" s="80">
        <v>6924523.79</v>
      </c>
      <c r="L34" s="72">
        <v>113089</v>
      </c>
      <c r="M34" s="239">
        <f t="shared" si="5"/>
        <v>61.230745607441925</v>
      </c>
    </row>
    <row r="35" spans="1:13" ht="14.1" customHeight="1" x14ac:dyDescent="0.2">
      <c r="A35" s="287">
        <v>44</v>
      </c>
      <c r="B35" s="218">
        <f t="shared" si="0"/>
        <v>33912</v>
      </c>
      <c r="C35" s="80">
        <f t="shared" si="1"/>
        <v>13380060.609999999</v>
      </c>
      <c r="D35" s="72">
        <f t="shared" si="2"/>
        <v>207710</v>
      </c>
      <c r="E35" s="239">
        <f t="shared" si="3"/>
        <v>64.417026671802034</v>
      </c>
      <c r="F35" s="218">
        <v>13430</v>
      </c>
      <c r="G35" s="80">
        <v>6289293.0199999996</v>
      </c>
      <c r="H35" s="72">
        <v>92892</v>
      </c>
      <c r="I35" s="239">
        <f t="shared" si="4"/>
        <v>67.705432330017643</v>
      </c>
      <c r="J35" s="218">
        <v>20482</v>
      </c>
      <c r="K35" s="80">
        <v>7090767.5899999999</v>
      </c>
      <c r="L35" s="72">
        <v>114818</v>
      </c>
      <c r="M35" s="239">
        <f t="shared" si="5"/>
        <v>61.756585117316099</v>
      </c>
    </row>
    <row r="36" spans="1:13" ht="14.1" customHeight="1" x14ac:dyDescent="0.2">
      <c r="A36" s="287">
        <v>45</v>
      </c>
      <c r="B36" s="218">
        <f t="shared" si="0"/>
        <v>33602</v>
      </c>
      <c r="C36" s="80">
        <f t="shared" si="1"/>
        <v>13586992.42</v>
      </c>
      <c r="D36" s="72">
        <f t="shared" si="2"/>
        <v>212742</v>
      </c>
      <c r="E36" s="239">
        <f t="shared" si="3"/>
        <v>63.866055691870905</v>
      </c>
      <c r="F36" s="218">
        <v>13441</v>
      </c>
      <c r="G36" s="80">
        <v>6397021.4299999997</v>
      </c>
      <c r="H36" s="72">
        <v>93706</v>
      </c>
      <c r="I36" s="239">
        <f t="shared" si="4"/>
        <v>68.266935201587941</v>
      </c>
      <c r="J36" s="218">
        <v>20161</v>
      </c>
      <c r="K36" s="80">
        <v>7189970.9900000002</v>
      </c>
      <c r="L36" s="72">
        <v>119036</v>
      </c>
      <c r="M36" s="239">
        <f t="shared" si="5"/>
        <v>60.401651517188078</v>
      </c>
    </row>
    <row r="37" spans="1:13" ht="14.1" customHeight="1" x14ac:dyDescent="0.2">
      <c r="A37" s="287">
        <v>46</v>
      </c>
      <c r="B37" s="218">
        <f t="shared" si="0"/>
        <v>35106</v>
      </c>
      <c r="C37" s="80">
        <f t="shared" si="1"/>
        <v>14800361.52</v>
      </c>
      <c r="D37" s="72">
        <f t="shared" si="2"/>
        <v>233085</v>
      </c>
      <c r="E37" s="239">
        <f t="shared" si="3"/>
        <v>63.497700495527383</v>
      </c>
      <c r="F37" s="218">
        <v>14335</v>
      </c>
      <c r="G37" s="80">
        <v>7099722.1900000004</v>
      </c>
      <c r="H37" s="72">
        <v>107605</v>
      </c>
      <c r="I37" s="239">
        <f t="shared" si="4"/>
        <v>65.979482273128582</v>
      </c>
      <c r="J37" s="218">
        <v>20771</v>
      </c>
      <c r="K37" s="80">
        <v>7700639.3300000001</v>
      </c>
      <c r="L37" s="72">
        <v>125480</v>
      </c>
      <c r="M37" s="239">
        <f t="shared" si="5"/>
        <v>61.369455929231748</v>
      </c>
    </row>
    <row r="38" spans="1:13" ht="14.1" customHeight="1" x14ac:dyDescent="0.2">
      <c r="A38" s="287">
        <v>47</v>
      </c>
      <c r="B38" s="218">
        <f t="shared" si="0"/>
        <v>34645</v>
      </c>
      <c r="C38" s="80">
        <f t="shared" si="1"/>
        <v>14674218.1</v>
      </c>
      <c r="D38" s="72">
        <f t="shared" si="2"/>
        <v>230459</v>
      </c>
      <c r="E38" s="239">
        <f t="shared" si="3"/>
        <v>63.673877349116324</v>
      </c>
      <c r="F38" s="218">
        <v>14153</v>
      </c>
      <c r="G38" s="80">
        <v>6949295.3499999996</v>
      </c>
      <c r="H38" s="72">
        <v>105738</v>
      </c>
      <c r="I38" s="239">
        <f t="shared" si="4"/>
        <v>65.721834628988631</v>
      </c>
      <c r="J38" s="218">
        <v>20492</v>
      </c>
      <c r="K38" s="80">
        <v>7724922.75</v>
      </c>
      <c r="L38" s="72">
        <v>124721</v>
      </c>
      <c r="M38" s="239">
        <f t="shared" si="5"/>
        <v>61.937626782979613</v>
      </c>
    </row>
    <row r="39" spans="1:13" ht="14.1" customHeight="1" x14ac:dyDescent="0.2">
      <c r="A39" s="287">
        <v>48</v>
      </c>
      <c r="B39" s="218">
        <f t="shared" si="0"/>
        <v>35262</v>
      </c>
      <c r="C39" s="80">
        <f t="shared" si="1"/>
        <v>15578227.789999999</v>
      </c>
      <c r="D39" s="72">
        <f t="shared" si="2"/>
        <v>244305</v>
      </c>
      <c r="E39" s="239">
        <f t="shared" si="3"/>
        <v>63.765488999406479</v>
      </c>
      <c r="F39" s="218">
        <v>14173</v>
      </c>
      <c r="G39" s="80">
        <v>7214642.5899999999</v>
      </c>
      <c r="H39" s="72">
        <v>107706</v>
      </c>
      <c r="I39" s="239">
        <f t="shared" si="4"/>
        <v>66.98459315172785</v>
      </c>
      <c r="J39" s="218">
        <v>21089</v>
      </c>
      <c r="K39" s="80">
        <v>8363585.2000000002</v>
      </c>
      <c r="L39" s="72">
        <v>136599</v>
      </c>
      <c r="M39" s="239">
        <f t="shared" si="5"/>
        <v>61.227279848315142</v>
      </c>
    </row>
    <row r="40" spans="1:13" ht="14.1" customHeight="1" x14ac:dyDescent="0.2">
      <c r="A40" s="287">
        <v>49</v>
      </c>
      <c r="B40" s="218">
        <f t="shared" si="0"/>
        <v>35787</v>
      </c>
      <c r="C40" s="80">
        <f t="shared" si="1"/>
        <v>16185222.899999999</v>
      </c>
      <c r="D40" s="72">
        <f t="shared" si="2"/>
        <v>251477</v>
      </c>
      <c r="E40" s="239">
        <f t="shared" si="3"/>
        <v>64.360648886379266</v>
      </c>
      <c r="F40" s="218">
        <v>14695</v>
      </c>
      <c r="G40" s="80">
        <v>7579483.3799999999</v>
      </c>
      <c r="H40" s="72">
        <v>113860</v>
      </c>
      <c r="I40" s="239">
        <f t="shared" si="4"/>
        <v>66.568447040224839</v>
      </c>
      <c r="J40" s="218">
        <v>21092</v>
      </c>
      <c r="K40" s="80">
        <v>8605739.5199999996</v>
      </c>
      <c r="L40" s="72">
        <v>137617</v>
      </c>
      <c r="M40" s="239">
        <f t="shared" si="5"/>
        <v>62.533985772106639</v>
      </c>
    </row>
    <row r="41" spans="1:13" ht="14.1" customHeight="1" x14ac:dyDescent="0.2">
      <c r="A41" s="287">
        <v>50</v>
      </c>
      <c r="B41" s="218">
        <f t="shared" si="0"/>
        <v>36175</v>
      </c>
      <c r="C41" s="80">
        <f t="shared" si="1"/>
        <v>16460336.149999999</v>
      </c>
      <c r="D41" s="72">
        <f t="shared" si="2"/>
        <v>259091</v>
      </c>
      <c r="E41" s="239">
        <f t="shared" si="3"/>
        <v>63.531099690842211</v>
      </c>
      <c r="F41" s="218">
        <v>14781</v>
      </c>
      <c r="G41" s="80">
        <v>7628728.21</v>
      </c>
      <c r="H41" s="72">
        <v>116360</v>
      </c>
      <c r="I41" s="239">
        <f t="shared" si="4"/>
        <v>65.561431849432793</v>
      </c>
      <c r="J41" s="218">
        <v>21394</v>
      </c>
      <c r="K41" s="80">
        <v>8831607.9399999995</v>
      </c>
      <c r="L41" s="72">
        <v>142731</v>
      </c>
      <c r="M41" s="239">
        <f t="shared" si="5"/>
        <v>61.875891992629491</v>
      </c>
    </row>
    <row r="42" spans="1:13" ht="14.1" customHeight="1" x14ac:dyDescent="0.2">
      <c r="A42" s="287">
        <v>51</v>
      </c>
      <c r="B42" s="218">
        <f t="shared" si="0"/>
        <v>37183</v>
      </c>
      <c r="C42" s="80">
        <f t="shared" si="1"/>
        <v>17344998.52</v>
      </c>
      <c r="D42" s="72">
        <f t="shared" si="2"/>
        <v>268954</v>
      </c>
      <c r="E42" s="239">
        <f t="shared" si="3"/>
        <v>64.490576529815499</v>
      </c>
      <c r="F42" s="218">
        <v>15275</v>
      </c>
      <c r="G42" s="80">
        <v>8280426.2199999997</v>
      </c>
      <c r="H42" s="72">
        <v>122989</v>
      </c>
      <c r="I42" s="239">
        <f t="shared" si="4"/>
        <v>67.326559448405959</v>
      </c>
      <c r="J42" s="218">
        <v>21908</v>
      </c>
      <c r="K42" s="80">
        <v>9064572.3000000007</v>
      </c>
      <c r="L42" s="72">
        <v>145965</v>
      </c>
      <c r="M42" s="239">
        <f t="shared" si="5"/>
        <v>62.100998869592033</v>
      </c>
    </row>
    <row r="43" spans="1:13" ht="14.1" customHeight="1" x14ac:dyDescent="0.2">
      <c r="A43" s="287">
        <v>52</v>
      </c>
      <c r="B43" s="218">
        <f t="shared" si="0"/>
        <v>36517</v>
      </c>
      <c r="C43" s="80">
        <f t="shared" si="1"/>
        <v>17254366.879999999</v>
      </c>
      <c r="D43" s="72">
        <f t="shared" si="2"/>
        <v>268974</v>
      </c>
      <c r="E43" s="239">
        <f t="shared" si="3"/>
        <v>64.148828065166143</v>
      </c>
      <c r="F43" s="218">
        <v>15157</v>
      </c>
      <c r="G43" s="80">
        <v>8232065.4500000002</v>
      </c>
      <c r="H43" s="72">
        <v>124761</v>
      </c>
      <c r="I43" s="239">
        <f t="shared" si="4"/>
        <v>65.982682488918812</v>
      </c>
      <c r="J43" s="218">
        <v>21360</v>
      </c>
      <c r="K43" s="80">
        <v>9022301.4299999997</v>
      </c>
      <c r="L43" s="72">
        <v>144213</v>
      </c>
      <c r="M43" s="239">
        <f t="shared" si="5"/>
        <v>62.562330927170223</v>
      </c>
    </row>
    <row r="44" spans="1:13" ht="14.1" customHeight="1" x14ac:dyDescent="0.2">
      <c r="A44" s="287">
        <v>53</v>
      </c>
      <c r="B44" s="218">
        <f t="shared" si="0"/>
        <v>34147</v>
      </c>
      <c r="C44" s="80">
        <f t="shared" si="1"/>
        <v>16256984.01</v>
      </c>
      <c r="D44" s="72">
        <f t="shared" si="2"/>
        <v>255897</v>
      </c>
      <c r="E44" s="239">
        <f t="shared" si="3"/>
        <v>63.52940444788333</v>
      </c>
      <c r="F44" s="218">
        <v>14243</v>
      </c>
      <c r="G44" s="80">
        <v>7698936.2300000004</v>
      </c>
      <c r="H44" s="72">
        <v>119010</v>
      </c>
      <c r="I44" s="239">
        <f t="shared" si="4"/>
        <v>64.691506848164025</v>
      </c>
      <c r="J44" s="218">
        <v>19904</v>
      </c>
      <c r="K44" s="80">
        <v>8558047.7799999993</v>
      </c>
      <c r="L44" s="72">
        <v>136887</v>
      </c>
      <c r="M44" s="239">
        <f t="shared" si="5"/>
        <v>62.519068867021701</v>
      </c>
    </row>
    <row r="45" spans="1:13" ht="14.1" customHeight="1" x14ac:dyDescent="0.2">
      <c r="A45" s="287">
        <v>54</v>
      </c>
      <c r="B45" s="218">
        <f t="shared" si="0"/>
        <v>35776</v>
      </c>
      <c r="C45" s="80">
        <f t="shared" si="1"/>
        <v>17762509.289999999</v>
      </c>
      <c r="D45" s="72">
        <f t="shared" si="2"/>
        <v>274945</v>
      </c>
      <c r="E45" s="239">
        <f t="shared" si="3"/>
        <v>64.603863645456357</v>
      </c>
      <c r="F45" s="218">
        <v>15158</v>
      </c>
      <c r="G45" s="80">
        <v>8673949.5500000007</v>
      </c>
      <c r="H45" s="72">
        <v>130864</v>
      </c>
      <c r="I45" s="239">
        <f t="shared" si="4"/>
        <v>66.282167364592254</v>
      </c>
      <c r="J45" s="218">
        <v>20618</v>
      </c>
      <c r="K45" s="80">
        <v>9088559.7400000002</v>
      </c>
      <c r="L45" s="72">
        <v>144081</v>
      </c>
      <c r="M45" s="239">
        <f t="shared" si="5"/>
        <v>63.079515966713167</v>
      </c>
    </row>
    <row r="46" spans="1:13" ht="14.1" customHeight="1" x14ac:dyDescent="0.2">
      <c r="A46" s="287">
        <v>55</v>
      </c>
      <c r="B46" s="218">
        <f t="shared" si="0"/>
        <v>37569</v>
      </c>
      <c r="C46" s="80">
        <f t="shared" si="1"/>
        <v>18749122.66</v>
      </c>
      <c r="D46" s="72">
        <f t="shared" si="2"/>
        <v>287484</v>
      </c>
      <c r="E46" s="239">
        <f t="shared" si="3"/>
        <v>65.217969208721186</v>
      </c>
      <c r="F46" s="218">
        <v>15930</v>
      </c>
      <c r="G46" s="80">
        <v>9081738.7699999996</v>
      </c>
      <c r="H46" s="72">
        <v>136060</v>
      </c>
      <c r="I46" s="239">
        <f t="shared" si="4"/>
        <v>66.748043289725118</v>
      </c>
      <c r="J46" s="218">
        <v>21639</v>
      </c>
      <c r="K46" s="80">
        <v>9667383.8900000006</v>
      </c>
      <c r="L46" s="72">
        <v>151424</v>
      </c>
      <c r="M46" s="239">
        <f t="shared" si="5"/>
        <v>63.843141708051569</v>
      </c>
    </row>
    <row r="47" spans="1:13" ht="14.1" customHeight="1" x14ac:dyDescent="0.2">
      <c r="A47" s="287">
        <v>56</v>
      </c>
      <c r="B47" s="218">
        <f t="shared" si="0"/>
        <v>38823</v>
      </c>
      <c r="C47" s="80">
        <f t="shared" si="1"/>
        <v>19604962.09</v>
      </c>
      <c r="D47" s="72">
        <f t="shared" si="2"/>
        <v>306680</v>
      </c>
      <c r="E47" s="239">
        <f t="shared" si="3"/>
        <v>63.926444795878439</v>
      </c>
      <c r="F47" s="218">
        <v>16091</v>
      </c>
      <c r="G47" s="80">
        <v>9372455.0899999999</v>
      </c>
      <c r="H47" s="72">
        <v>142593</v>
      </c>
      <c r="I47" s="239">
        <f t="shared" si="4"/>
        <v>65.728718029636795</v>
      </c>
      <c r="J47" s="218">
        <v>22732</v>
      </c>
      <c r="K47" s="80">
        <v>10232507</v>
      </c>
      <c r="L47" s="72">
        <v>164087</v>
      </c>
      <c r="M47" s="239">
        <f t="shared" si="5"/>
        <v>62.360254011591415</v>
      </c>
    </row>
    <row r="48" spans="1:13" ht="14.1" customHeight="1" x14ac:dyDescent="0.2">
      <c r="A48" s="287">
        <v>57</v>
      </c>
      <c r="B48" s="218">
        <f t="shared" si="0"/>
        <v>38225</v>
      </c>
      <c r="C48" s="80">
        <f t="shared" si="1"/>
        <v>19500243.259999998</v>
      </c>
      <c r="D48" s="72">
        <f t="shared" si="2"/>
        <v>306060</v>
      </c>
      <c r="E48" s="239">
        <f t="shared" si="3"/>
        <v>63.713792262954968</v>
      </c>
      <c r="F48" s="218">
        <v>15913</v>
      </c>
      <c r="G48" s="80">
        <v>9281117.7699999996</v>
      </c>
      <c r="H48" s="72">
        <v>142935</v>
      </c>
      <c r="I48" s="239">
        <f t="shared" si="4"/>
        <v>64.932436212264307</v>
      </c>
      <c r="J48" s="218">
        <v>22312</v>
      </c>
      <c r="K48" s="80">
        <v>10219125.49</v>
      </c>
      <c r="L48" s="72">
        <v>163125</v>
      </c>
      <c r="M48" s="239">
        <f t="shared" si="5"/>
        <v>62.645980015325669</v>
      </c>
    </row>
    <row r="49" spans="1:13" ht="14.1" customHeight="1" x14ac:dyDescent="0.2">
      <c r="A49" s="287">
        <v>58</v>
      </c>
      <c r="B49" s="218">
        <f t="shared" si="0"/>
        <v>34692</v>
      </c>
      <c r="C49" s="80">
        <f t="shared" si="1"/>
        <v>17973704.129999999</v>
      </c>
      <c r="D49" s="72">
        <f t="shared" si="2"/>
        <v>281898</v>
      </c>
      <c r="E49" s="239">
        <f t="shared" si="3"/>
        <v>63.759601451588871</v>
      </c>
      <c r="F49" s="218">
        <v>14794</v>
      </c>
      <c r="G49" s="80">
        <v>8650882.0199999996</v>
      </c>
      <c r="H49" s="72">
        <v>134332</v>
      </c>
      <c r="I49" s="239">
        <f t="shared" si="4"/>
        <v>64.399264657713715</v>
      </c>
      <c r="J49" s="218">
        <v>19898</v>
      </c>
      <c r="K49" s="80">
        <v>9322822.1099999994</v>
      </c>
      <c r="L49" s="72">
        <v>147566</v>
      </c>
      <c r="M49" s="239">
        <f t="shared" si="5"/>
        <v>63.177304460377044</v>
      </c>
    </row>
    <row r="50" spans="1:13" ht="14.1" customHeight="1" x14ac:dyDescent="0.2">
      <c r="A50" s="287">
        <v>59</v>
      </c>
      <c r="B50" s="218">
        <f t="shared" si="0"/>
        <v>34101</v>
      </c>
      <c r="C50" s="80">
        <f t="shared" si="1"/>
        <v>17885096.93</v>
      </c>
      <c r="D50" s="72">
        <f t="shared" si="2"/>
        <v>278923</v>
      </c>
      <c r="E50" s="239">
        <f t="shared" si="3"/>
        <v>64.121986820735472</v>
      </c>
      <c r="F50" s="218">
        <v>14589</v>
      </c>
      <c r="G50" s="80">
        <v>8719860.5600000005</v>
      </c>
      <c r="H50" s="72">
        <v>134345</v>
      </c>
      <c r="I50" s="239">
        <f t="shared" si="4"/>
        <v>64.906476310990371</v>
      </c>
      <c r="J50" s="218">
        <v>19512</v>
      </c>
      <c r="K50" s="80">
        <v>9165236.3699999992</v>
      </c>
      <c r="L50" s="72">
        <v>144578</v>
      </c>
      <c r="M50" s="239">
        <f t="shared" si="5"/>
        <v>63.39302224404819</v>
      </c>
    </row>
    <row r="51" spans="1:13" ht="14.1" customHeight="1" x14ac:dyDescent="0.2">
      <c r="A51" s="287">
        <v>60</v>
      </c>
      <c r="B51" s="218">
        <f t="shared" si="0"/>
        <v>34292</v>
      </c>
      <c r="C51" s="80">
        <f t="shared" si="1"/>
        <v>17976180.939999998</v>
      </c>
      <c r="D51" s="72">
        <f t="shared" si="2"/>
        <v>285107</v>
      </c>
      <c r="E51" s="239">
        <f t="shared" si="3"/>
        <v>63.050647441136128</v>
      </c>
      <c r="F51" s="218">
        <v>14173</v>
      </c>
      <c r="G51" s="80">
        <v>8503153.4299999997</v>
      </c>
      <c r="H51" s="72">
        <v>133986</v>
      </c>
      <c r="I51" s="239">
        <f t="shared" si="4"/>
        <v>63.46299934321496</v>
      </c>
      <c r="J51" s="218">
        <v>20119</v>
      </c>
      <c r="K51" s="80">
        <v>9473027.5099999998</v>
      </c>
      <c r="L51" s="72">
        <v>151121</v>
      </c>
      <c r="M51" s="239">
        <f t="shared" si="5"/>
        <v>62.685050456256903</v>
      </c>
    </row>
    <row r="52" spans="1:13" ht="14.1" customHeight="1" x14ac:dyDescent="0.2">
      <c r="A52" s="287">
        <v>61</v>
      </c>
      <c r="B52" s="218">
        <f t="shared" si="0"/>
        <v>34710</v>
      </c>
      <c r="C52" s="80">
        <f t="shared" si="1"/>
        <v>18268276.75</v>
      </c>
      <c r="D52" s="72">
        <f t="shared" si="2"/>
        <v>292935</v>
      </c>
      <c r="E52" s="239">
        <f t="shared" si="3"/>
        <v>62.362902179664431</v>
      </c>
      <c r="F52" s="218">
        <v>14253</v>
      </c>
      <c r="G52" s="80">
        <v>8417017.5500000007</v>
      </c>
      <c r="H52" s="72">
        <v>136847</v>
      </c>
      <c r="I52" s="239">
        <f t="shared" si="4"/>
        <v>61.506774353840427</v>
      </c>
      <c r="J52" s="218">
        <v>20457</v>
      </c>
      <c r="K52" s="80">
        <v>9851259.1999999993</v>
      </c>
      <c r="L52" s="72">
        <v>156088</v>
      </c>
      <c r="M52" s="239">
        <f t="shared" si="5"/>
        <v>63.113494951565777</v>
      </c>
    </row>
    <row r="53" spans="1:13" ht="14.1" customHeight="1" x14ac:dyDescent="0.2">
      <c r="A53" s="287">
        <v>62</v>
      </c>
      <c r="B53" s="218">
        <f t="shared" si="0"/>
        <v>33285</v>
      </c>
      <c r="C53" s="80">
        <f t="shared" si="1"/>
        <v>17953912.039999999</v>
      </c>
      <c r="D53" s="72">
        <f t="shared" si="2"/>
        <v>290274</v>
      </c>
      <c r="E53" s="239">
        <f t="shared" si="3"/>
        <v>61.851602417026669</v>
      </c>
      <c r="F53" s="218">
        <v>14499</v>
      </c>
      <c r="G53" s="80">
        <v>8653013.6899999995</v>
      </c>
      <c r="H53" s="72">
        <v>142058</v>
      </c>
      <c r="I53" s="239">
        <f t="shared" si="4"/>
        <v>60.911836644187581</v>
      </c>
      <c r="J53" s="218">
        <v>18786</v>
      </c>
      <c r="K53" s="80">
        <v>9300898.3499999996</v>
      </c>
      <c r="L53" s="72">
        <v>148216</v>
      </c>
      <c r="M53" s="239">
        <f t="shared" si="5"/>
        <v>62.752323298429317</v>
      </c>
    </row>
    <row r="54" spans="1:13" ht="14.1" customHeight="1" x14ac:dyDescent="0.2">
      <c r="A54" s="287">
        <v>63</v>
      </c>
      <c r="B54" s="218">
        <f t="shared" si="0"/>
        <v>27842</v>
      </c>
      <c r="C54" s="80">
        <f t="shared" si="1"/>
        <v>15431894.309999999</v>
      </c>
      <c r="D54" s="72">
        <f t="shared" si="2"/>
        <v>250433</v>
      </c>
      <c r="E54" s="239">
        <f t="shared" si="3"/>
        <v>61.62084992792483</v>
      </c>
      <c r="F54" s="218">
        <v>14257</v>
      </c>
      <c r="G54" s="80">
        <v>8774622.1099999994</v>
      </c>
      <c r="H54" s="72">
        <v>142228</v>
      </c>
      <c r="I54" s="239">
        <f t="shared" si="4"/>
        <v>61.694055389937283</v>
      </c>
      <c r="J54" s="218">
        <v>13585</v>
      </c>
      <c r="K54" s="80">
        <v>6657272.2000000002</v>
      </c>
      <c r="L54" s="72">
        <v>108205</v>
      </c>
      <c r="M54" s="239">
        <f t="shared" si="5"/>
        <v>61.524626403585785</v>
      </c>
    </row>
    <row r="55" spans="1:13" ht="14.1" customHeight="1" x14ac:dyDescent="0.2">
      <c r="A55" s="287">
        <v>64</v>
      </c>
      <c r="B55" s="218">
        <f t="shared" si="0"/>
        <v>23608</v>
      </c>
      <c r="C55" s="80">
        <f t="shared" si="1"/>
        <v>12872654.58</v>
      </c>
      <c r="D55" s="72">
        <f t="shared" si="2"/>
        <v>214858</v>
      </c>
      <c r="E55" s="239">
        <f t="shared" si="3"/>
        <v>59.912382038369529</v>
      </c>
      <c r="F55" s="218">
        <v>13316</v>
      </c>
      <c r="G55" s="80">
        <v>8156119.4100000001</v>
      </c>
      <c r="H55" s="72">
        <v>134681</v>
      </c>
      <c r="I55" s="239">
        <f t="shared" si="4"/>
        <v>60.55879752897588</v>
      </c>
      <c r="J55" s="218">
        <v>10292</v>
      </c>
      <c r="K55" s="80">
        <v>4716535.17</v>
      </c>
      <c r="L55" s="72">
        <v>80177</v>
      </c>
      <c r="M55" s="239">
        <f t="shared" si="5"/>
        <v>58.826535914289636</v>
      </c>
    </row>
    <row r="56" spans="1:13" ht="14.1" customHeight="1" x14ac:dyDescent="0.2">
      <c r="A56" s="286" t="s">
        <v>78</v>
      </c>
      <c r="B56" s="218">
        <f t="shared" si="0"/>
        <v>95654</v>
      </c>
      <c r="C56" s="80">
        <f t="shared" si="1"/>
        <v>52526794.890000001</v>
      </c>
      <c r="D56" s="72">
        <f t="shared" si="2"/>
        <v>950395</v>
      </c>
      <c r="E56" s="239">
        <f>C56/D56</f>
        <v>55.268383030213755</v>
      </c>
      <c r="F56" s="218">
        <v>50074</v>
      </c>
      <c r="G56" s="80">
        <v>29395522.720000003</v>
      </c>
      <c r="H56" s="72">
        <v>540655</v>
      </c>
      <c r="I56" s="239">
        <f>G56/H56</f>
        <v>54.370204141273092</v>
      </c>
      <c r="J56" s="218">
        <v>45580</v>
      </c>
      <c r="K56" s="80">
        <v>23131272.170000002</v>
      </c>
      <c r="L56" s="72">
        <v>409740</v>
      </c>
      <c r="M56" s="239">
        <f>K56/L56</f>
        <v>56.453536803826822</v>
      </c>
    </row>
    <row r="57" spans="1:13" s="296" customFormat="1" ht="30" customHeight="1" x14ac:dyDescent="0.2">
      <c r="A57" s="286" t="s">
        <v>126</v>
      </c>
      <c r="B57" s="293">
        <f t="shared" si="0"/>
        <v>6127</v>
      </c>
      <c r="C57" s="294">
        <f t="shared" si="1"/>
        <v>2200499.8600000003</v>
      </c>
      <c r="D57" s="99">
        <f t="shared" si="2"/>
        <v>30205</v>
      </c>
      <c r="E57" s="295">
        <f>C57/D57</f>
        <v>72.852172156927665</v>
      </c>
      <c r="F57" s="293">
        <v>2892</v>
      </c>
      <c r="G57" s="294">
        <v>1121193.99</v>
      </c>
      <c r="H57" s="99">
        <v>14046</v>
      </c>
      <c r="I57" s="295">
        <f>G57/H57</f>
        <v>79.823009397693298</v>
      </c>
      <c r="J57" s="293">
        <v>3235</v>
      </c>
      <c r="K57" s="294">
        <v>1079305.8700000001</v>
      </c>
      <c r="L57" s="99">
        <v>16159</v>
      </c>
      <c r="M57" s="295">
        <f>K57/L57</f>
        <v>66.792862800915898</v>
      </c>
    </row>
    <row r="58" spans="1:13" s="2" customFormat="1" ht="20.100000000000001" customHeight="1" x14ac:dyDescent="0.2">
      <c r="A58" s="234" t="s">
        <v>5</v>
      </c>
      <c r="B58" s="257">
        <f>SUM(B9:B57)</f>
        <v>1449702</v>
      </c>
      <c r="C58" s="152">
        <f>SUM(C9:C57)</f>
        <v>628930740.16999996</v>
      </c>
      <c r="D58" s="151">
        <f>SUM(D9:D57)</f>
        <v>10073507</v>
      </c>
      <c r="E58" s="258">
        <f>C58/D58</f>
        <v>62.434139388596243</v>
      </c>
      <c r="F58" s="257">
        <f>SUM(F9:F57)</f>
        <v>591329</v>
      </c>
      <c r="G58" s="152">
        <f>SUM(G9:G57)</f>
        <v>289823457.62000006</v>
      </c>
      <c r="H58" s="151">
        <f>SUM(H9:H57)</f>
        <v>4485963</v>
      </c>
      <c r="I58" s="258">
        <f>G58/H58</f>
        <v>64.60674277072728</v>
      </c>
      <c r="J58" s="257">
        <f>SUM(J9:J57)</f>
        <v>858373</v>
      </c>
      <c r="K58" s="152">
        <f>SUM(K9:K57)</f>
        <v>339107282.55000013</v>
      </c>
      <c r="L58" s="151">
        <f>SUM(L9:L57)</f>
        <v>5587544</v>
      </c>
      <c r="M58" s="258">
        <f>K58/L58</f>
        <v>60.689863480269707</v>
      </c>
    </row>
    <row r="59" spans="1:13" ht="9.9499999999999993" customHeight="1" x14ac:dyDescent="0.2"/>
    <row r="60" spans="1:13" s="5" customFormat="1" ht="15" customHeight="1" x14ac:dyDescent="0.2">
      <c r="A60" s="374" t="s">
        <v>269</v>
      </c>
      <c r="B60" s="374"/>
      <c r="C60" s="374"/>
      <c r="D60" s="374"/>
      <c r="E60" s="374"/>
      <c r="F60" s="374"/>
      <c r="G60" s="374"/>
      <c r="H60" s="374"/>
      <c r="I60" s="374"/>
      <c r="J60" s="82"/>
      <c r="K60" s="82"/>
    </row>
    <row r="62" spans="1:13" x14ac:dyDescent="0.2">
      <c r="B62" s="1"/>
      <c r="C62" s="1"/>
      <c r="D62" s="1"/>
      <c r="E62" s="11"/>
      <c r="J62"/>
      <c r="K62"/>
    </row>
    <row r="65" spans="1:1" x14ac:dyDescent="0.2">
      <c r="A65" s="42"/>
    </row>
  </sheetData>
  <mergeCells count="7">
    <mergeCell ref="A60:I60"/>
    <mergeCell ref="A4:K4"/>
    <mergeCell ref="F6:I6"/>
    <mergeCell ref="J6:M6"/>
    <mergeCell ref="A3:E3"/>
    <mergeCell ref="B6:E6"/>
    <mergeCell ref="A6:A7"/>
  </mergeCells>
  <phoneticPr fontId="0" type="noConversion"/>
  <hyperlinks>
    <hyperlink ref="A1" location="Съдържание!Print_Area" display="към съдържанието" xr:uid="{00000000-0004-0000-0B00-000000000000}"/>
  </hyperlinks>
  <printOptions horizontalCentered="1"/>
  <pageMargins left="0.39370078740157483" right="0.39370078740157483" top="0.39370078740157483" bottom="0.15748031496062992" header="0" footer="0"/>
  <pageSetup paperSize="9" scale="6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V59"/>
  <sheetViews>
    <sheetView zoomScale="78" zoomScaleNormal="78" workbookViewId="0">
      <selection activeCell="S27" sqref="S27"/>
    </sheetView>
  </sheetViews>
  <sheetFormatPr defaultRowHeight="12.75" x14ac:dyDescent="0.2"/>
  <cols>
    <col min="1" max="1" width="5.7109375" style="97" customWidth="1"/>
    <col min="2" max="2" width="45.7109375" style="5" customWidth="1"/>
    <col min="3" max="3" width="13.7109375" style="5" customWidth="1"/>
    <col min="4" max="4" width="18.85546875" style="5" customWidth="1"/>
    <col min="5" max="6" width="12.7109375" style="5" customWidth="1"/>
    <col min="7" max="7" width="13.7109375" style="5" customWidth="1"/>
    <col min="8" max="8" width="16.7109375" style="82" customWidth="1"/>
    <col min="9" max="10" width="12.7109375" style="82" customWidth="1"/>
    <col min="11" max="11" width="13.7109375" style="82" customWidth="1"/>
    <col min="12" max="12" width="16.7109375" style="82" customWidth="1"/>
    <col min="13" max="14" width="12.7109375" style="82" customWidth="1"/>
    <col min="15" max="22" width="9.140625" style="82" customWidth="1"/>
    <col min="23" max="59" width="9.140625" style="5" customWidth="1"/>
    <col min="60" max="62" width="9.140625" style="5"/>
    <col min="63" max="64" width="9.140625" style="5" customWidth="1"/>
    <col min="65" max="16384" width="9.140625" style="5"/>
  </cols>
  <sheetData>
    <row r="1" spans="1:22" s="70" customFormat="1" ht="15" customHeight="1" x14ac:dyDescent="0.2">
      <c r="A1" s="334" t="s">
        <v>64</v>
      </c>
      <c r="B1" s="74"/>
      <c r="C1" s="74"/>
      <c r="D1" s="90"/>
      <c r="E1" s="90"/>
      <c r="F1" s="90"/>
      <c r="H1" s="84"/>
      <c r="I1" s="84"/>
      <c r="J1" s="84"/>
      <c r="K1" s="84"/>
      <c r="L1" s="84"/>
      <c r="M1" s="84"/>
    </row>
    <row r="2" spans="1:22" s="70" customFormat="1" ht="15" customHeight="1" x14ac:dyDescent="0.2">
      <c r="A2" s="299"/>
      <c r="B2" s="260"/>
      <c r="C2" s="260"/>
      <c r="D2" s="90"/>
      <c r="E2" s="90"/>
      <c r="F2" s="90"/>
      <c r="H2" s="84"/>
      <c r="I2" s="84"/>
      <c r="J2" s="84"/>
      <c r="K2" s="84"/>
      <c r="L2" s="84"/>
      <c r="M2" s="84"/>
    </row>
    <row r="3" spans="1:22" s="70" customFormat="1" ht="15" customHeight="1" x14ac:dyDescent="0.25">
      <c r="A3" s="375" t="s">
        <v>290</v>
      </c>
      <c r="B3" s="375"/>
      <c r="C3" s="375"/>
      <c r="D3" s="375"/>
      <c r="E3" s="375"/>
      <c r="F3" s="375"/>
      <c r="H3" s="84"/>
      <c r="I3" s="84"/>
      <c r="J3" s="84"/>
      <c r="K3" s="84"/>
      <c r="L3" s="84"/>
      <c r="M3" s="84"/>
    </row>
    <row r="4" spans="1:22" s="298" customFormat="1" ht="30" customHeight="1" x14ac:dyDescent="0.2">
      <c r="A4" s="380" t="s">
        <v>358</v>
      </c>
      <c r="B4" s="380"/>
      <c r="C4" s="380"/>
      <c r="D4" s="380"/>
      <c r="E4" s="380"/>
      <c r="F4" s="380"/>
      <c r="G4" s="380"/>
      <c r="H4" s="380"/>
      <c r="I4" s="380"/>
      <c r="J4" s="380"/>
      <c r="K4" s="109"/>
      <c r="L4" s="109"/>
      <c r="M4" s="109"/>
      <c r="N4" s="297"/>
      <c r="O4" s="297"/>
      <c r="P4" s="297"/>
      <c r="Q4" s="297"/>
      <c r="R4" s="297"/>
      <c r="S4" s="297"/>
      <c r="T4" s="297"/>
      <c r="U4" s="297"/>
      <c r="V4" s="297"/>
    </row>
    <row r="5" spans="1:22" s="70" customFormat="1" ht="15" customHeight="1" x14ac:dyDescent="0.25">
      <c r="A5" s="283"/>
      <c r="B5" s="77"/>
      <c r="C5" s="77"/>
      <c r="D5" s="77"/>
      <c r="E5" s="77"/>
      <c r="F5" s="77"/>
      <c r="H5" s="84"/>
      <c r="I5" s="84"/>
      <c r="J5" s="84"/>
      <c r="K5" s="84"/>
      <c r="L5" s="84"/>
      <c r="M5" s="84"/>
      <c r="N5" s="82"/>
      <c r="O5" s="82"/>
      <c r="P5" s="82"/>
      <c r="Q5" s="82"/>
      <c r="R5" s="82"/>
      <c r="S5" s="82"/>
      <c r="T5" s="82"/>
      <c r="U5" s="82"/>
      <c r="V5" s="82"/>
    </row>
    <row r="6" spans="1:22" s="98" customFormat="1" ht="15" customHeight="1" x14ac:dyDescent="0.2">
      <c r="A6" s="376" t="s">
        <v>287</v>
      </c>
      <c r="B6" s="377"/>
      <c r="C6" s="367" t="s">
        <v>5</v>
      </c>
      <c r="D6" s="368"/>
      <c r="E6" s="368"/>
      <c r="F6" s="369"/>
      <c r="G6" s="367" t="s">
        <v>273</v>
      </c>
      <c r="H6" s="368"/>
      <c r="I6" s="368"/>
      <c r="J6" s="369"/>
      <c r="K6" s="367" t="s">
        <v>274</v>
      </c>
      <c r="L6" s="368"/>
      <c r="M6" s="368"/>
      <c r="N6" s="369"/>
      <c r="O6" s="306"/>
      <c r="P6" s="306"/>
      <c r="Q6" s="306"/>
      <c r="R6" s="306"/>
      <c r="S6" s="306"/>
      <c r="T6" s="306"/>
      <c r="U6" s="306"/>
      <c r="V6" s="306"/>
    </row>
    <row r="7" spans="1:22" ht="60" customHeight="1" x14ac:dyDescent="0.2">
      <c r="A7" s="378"/>
      <c r="B7" s="379"/>
      <c r="C7" s="245" t="s">
        <v>231</v>
      </c>
      <c r="D7" s="133" t="s">
        <v>203</v>
      </c>
      <c r="E7" s="217" t="s">
        <v>66</v>
      </c>
      <c r="F7" s="238" t="s">
        <v>212</v>
      </c>
      <c r="G7" s="245" t="s">
        <v>228</v>
      </c>
      <c r="H7" s="133" t="s">
        <v>203</v>
      </c>
      <c r="I7" s="217" t="s">
        <v>66</v>
      </c>
      <c r="J7" s="238" t="s">
        <v>212</v>
      </c>
      <c r="K7" s="245" t="s">
        <v>228</v>
      </c>
      <c r="L7" s="133" t="s">
        <v>203</v>
      </c>
      <c r="M7" s="217" t="s">
        <v>66</v>
      </c>
      <c r="N7" s="238" t="s">
        <v>212</v>
      </c>
    </row>
    <row r="8" spans="1:22" ht="15" customHeight="1" x14ac:dyDescent="0.2">
      <c r="A8" s="284">
        <v>1</v>
      </c>
      <c r="B8" s="241">
        <v>2</v>
      </c>
      <c r="C8" s="240">
        <v>3</v>
      </c>
      <c r="D8" s="119">
        <v>4</v>
      </c>
      <c r="E8" s="119">
        <v>5</v>
      </c>
      <c r="F8" s="241" t="s">
        <v>194</v>
      </c>
      <c r="G8" s="240">
        <v>7</v>
      </c>
      <c r="H8" s="119">
        <v>8</v>
      </c>
      <c r="I8" s="119">
        <v>9</v>
      </c>
      <c r="J8" s="241" t="s">
        <v>279</v>
      </c>
      <c r="K8" s="240">
        <v>11</v>
      </c>
      <c r="L8" s="119">
        <v>12</v>
      </c>
      <c r="M8" s="119">
        <v>13</v>
      </c>
      <c r="N8" s="241" t="s">
        <v>281</v>
      </c>
    </row>
    <row r="9" spans="1:22" ht="24.95" customHeight="1" x14ac:dyDescent="0.2">
      <c r="A9" s="300">
        <v>111</v>
      </c>
      <c r="B9" s="242" t="s">
        <v>6</v>
      </c>
      <c r="C9" s="246">
        <f>G9+K9</f>
        <v>661986</v>
      </c>
      <c r="D9" s="85">
        <f>H9+L9</f>
        <v>142549501.75</v>
      </c>
      <c r="E9" s="84">
        <f>I9+M9</f>
        <v>2209522</v>
      </c>
      <c r="F9" s="239">
        <f>D9/E9</f>
        <v>64.5159911283979</v>
      </c>
      <c r="G9" s="246">
        <v>264794</v>
      </c>
      <c r="H9" s="85">
        <v>64073922.299999997</v>
      </c>
      <c r="I9" s="84">
        <v>933296</v>
      </c>
      <c r="J9" s="239">
        <f>H9/I9</f>
        <v>68.653377170801122</v>
      </c>
      <c r="K9" s="246">
        <v>397192</v>
      </c>
      <c r="L9" s="85">
        <v>78475579.450000003</v>
      </c>
      <c r="M9" s="84">
        <v>1276226</v>
      </c>
      <c r="N9" s="239">
        <f>L9/M9</f>
        <v>61.490346889970901</v>
      </c>
    </row>
    <row r="10" spans="1:22" ht="24.95" customHeight="1" x14ac:dyDescent="0.2">
      <c r="A10" s="300">
        <v>112</v>
      </c>
      <c r="B10" s="242" t="s">
        <v>7</v>
      </c>
      <c r="C10" s="246">
        <f t="shared" ref="C10:C47" si="0">G10+K10</f>
        <v>347</v>
      </c>
      <c r="D10" s="85">
        <f t="shared" ref="D10:D47" si="1">H10+L10</f>
        <v>74825.570000000007</v>
      </c>
      <c r="E10" s="84">
        <f t="shared" ref="E10:E47" si="2">I10+M10</f>
        <v>1123</v>
      </c>
      <c r="F10" s="239">
        <f t="shared" ref="F10:F47" si="3">D10/E10</f>
        <v>66.630071237756013</v>
      </c>
      <c r="G10" s="246">
        <v>112</v>
      </c>
      <c r="H10" s="85">
        <v>25346.560000000001</v>
      </c>
      <c r="I10" s="84">
        <v>373</v>
      </c>
      <c r="J10" s="239">
        <f t="shared" ref="J10:J15" si="4">H10/I10</f>
        <v>67.953243967828428</v>
      </c>
      <c r="K10" s="246">
        <v>235</v>
      </c>
      <c r="L10" s="85">
        <v>49479.01</v>
      </c>
      <c r="M10" s="84">
        <v>750</v>
      </c>
      <c r="N10" s="239">
        <f t="shared" ref="N10:N15" si="5">L10/M10</f>
        <v>65.972013333333337</v>
      </c>
    </row>
    <row r="11" spans="1:22" ht="24.95" customHeight="1" x14ac:dyDescent="0.2">
      <c r="A11" s="300">
        <v>113</v>
      </c>
      <c r="B11" s="242" t="s">
        <v>8</v>
      </c>
      <c r="C11" s="246">
        <f t="shared" si="0"/>
        <v>151371</v>
      </c>
      <c r="D11" s="85">
        <f t="shared" si="1"/>
        <v>32614802.280000001</v>
      </c>
      <c r="E11" s="84">
        <f t="shared" si="2"/>
        <v>493963</v>
      </c>
      <c r="F11" s="239">
        <f t="shared" si="3"/>
        <v>66.026812291608891</v>
      </c>
      <c r="G11" s="246">
        <v>57387</v>
      </c>
      <c r="H11" s="85">
        <v>13749926.51</v>
      </c>
      <c r="I11" s="84">
        <v>197607</v>
      </c>
      <c r="J11" s="239">
        <f t="shared" si="4"/>
        <v>69.582183374070752</v>
      </c>
      <c r="K11" s="246">
        <v>93984</v>
      </c>
      <c r="L11" s="85">
        <v>18864875.77</v>
      </c>
      <c r="M11" s="84">
        <v>296356</v>
      </c>
      <c r="N11" s="239">
        <f t="shared" si="5"/>
        <v>63.656129013753727</v>
      </c>
    </row>
    <row r="12" spans="1:22" ht="24.95" customHeight="1" x14ac:dyDescent="0.2">
      <c r="A12" s="300">
        <v>114</v>
      </c>
      <c r="B12" s="242" t="s">
        <v>9</v>
      </c>
      <c r="C12" s="246">
        <f t="shared" si="0"/>
        <v>144</v>
      </c>
      <c r="D12" s="85">
        <f t="shared" si="1"/>
        <v>29039.64</v>
      </c>
      <c r="E12" s="84">
        <f t="shared" si="2"/>
        <v>437</v>
      </c>
      <c r="F12" s="239">
        <f t="shared" si="3"/>
        <v>66.45226544622426</v>
      </c>
      <c r="G12" s="246">
        <v>59</v>
      </c>
      <c r="H12" s="85">
        <v>13616.92</v>
      </c>
      <c r="I12" s="84">
        <v>198</v>
      </c>
      <c r="J12" s="239">
        <f t="shared" si="4"/>
        <v>68.772323232323231</v>
      </c>
      <c r="K12" s="246">
        <v>85</v>
      </c>
      <c r="L12" s="85">
        <v>15422.72</v>
      </c>
      <c r="M12" s="84">
        <v>239</v>
      </c>
      <c r="N12" s="239">
        <f t="shared" si="5"/>
        <v>64.530209205020924</v>
      </c>
    </row>
    <row r="13" spans="1:22" ht="24.95" customHeight="1" x14ac:dyDescent="0.2">
      <c r="A13" s="300">
        <v>121</v>
      </c>
      <c r="B13" s="242" t="s">
        <v>10</v>
      </c>
      <c r="C13" s="246">
        <f t="shared" si="0"/>
        <v>27626</v>
      </c>
      <c r="D13" s="85">
        <f t="shared" si="1"/>
        <v>7058919.5999999996</v>
      </c>
      <c r="E13" s="84">
        <f t="shared" si="2"/>
        <v>120589</v>
      </c>
      <c r="F13" s="239">
        <f t="shared" si="3"/>
        <v>58.53701083846785</v>
      </c>
      <c r="G13" s="246">
        <v>8076</v>
      </c>
      <c r="H13" s="85">
        <v>2575366.7999999998</v>
      </c>
      <c r="I13" s="84">
        <v>39887</v>
      </c>
      <c r="J13" s="239">
        <f t="shared" si="4"/>
        <v>64.566570561837182</v>
      </c>
      <c r="K13" s="246">
        <v>19550</v>
      </c>
      <c r="L13" s="85">
        <v>4483552.8</v>
      </c>
      <c r="M13" s="84">
        <v>80702</v>
      </c>
      <c r="N13" s="239">
        <f t="shared" si="5"/>
        <v>55.556898218135856</v>
      </c>
    </row>
    <row r="14" spans="1:22" ht="24.95" customHeight="1" x14ac:dyDescent="0.2">
      <c r="A14" s="300">
        <v>122</v>
      </c>
      <c r="B14" s="242" t="s">
        <v>11</v>
      </c>
      <c r="C14" s="246">
        <f t="shared" si="0"/>
        <v>56</v>
      </c>
      <c r="D14" s="85">
        <f t="shared" si="1"/>
        <v>12362.52</v>
      </c>
      <c r="E14" s="84">
        <f t="shared" si="2"/>
        <v>145</v>
      </c>
      <c r="F14" s="239">
        <f t="shared" si="3"/>
        <v>85.258758620689662</v>
      </c>
      <c r="G14" s="246">
        <v>21</v>
      </c>
      <c r="H14" s="85">
        <v>5397.3</v>
      </c>
      <c r="I14" s="84">
        <v>54</v>
      </c>
      <c r="J14" s="239">
        <f t="shared" si="4"/>
        <v>99.95</v>
      </c>
      <c r="K14" s="246">
        <v>35</v>
      </c>
      <c r="L14" s="85">
        <v>6965.22</v>
      </c>
      <c r="M14" s="84">
        <v>91</v>
      </c>
      <c r="N14" s="239">
        <f t="shared" si="5"/>
        <v>76.540879120879126</v>
      </c>
    </row>
    <row r="15" spans="1:22" ht="24.95" customHeight="1" x14ac:dyDescent="0.2">
      <c r="A15" s="300">
        <v>123</v>
      </c>
      <c r="B15" s="242" t="s">
        <v>12</v>
      </c>
      <c r="C15" s="246">
        <f t="shared" si="0"/>
        <v>17026</v>
      </c>
      <c r="D15" s="85">
        <f t="shared" si="1"/>
        <v>13279963.039999999</v>
      </c>
      <c r="E15" s="84">
        <f t="shared" si="2"/>
        <v>230212</v>
      </c>
      <c r="F15" s="239">
        <f t="shared" si="3"/>
        <v>57.68579848139975</v>
      </c>
      <c r="G15" s="246">
        <v>7248</v>
      </c>
      <c r="H15" s="85">
        <v>6129856.9000000004</v>
      </c>
      <c r="I15" s="84">
        <v>100103</v>
      </c>
      <c r="J15" s="239">
        <f t="shared" si="4"/>
        <v>61.235496438668179</v>
      </c>
      <c r="K15" s="246">
        <v>9778</v>
      </c>
      <c r="L15" s="85">
        <v>7150106.1399999997</v>
      </c>
      <c r="M15" s="84">
        <v>130109</v>
      </c>
      <c r="N15" s="239">
        <f t="shared" si="5"/>
        <v>54.954739026508541</v>
      </c>
    </row>
    <row r="16" spans="1:22" ht="24.95" customHeight="1" x14ac:dyDescent="0.2">
      <c r="A16" s="300">
        <v>124</v>
      </c>
      <c r="B16" s="242" t="s">
        <v>13</v>
      </c>
      <c r="C16" s="246"/>
      <c r="D16" s="85"/>
      <c r="E16" s="84"/>
      <c r="F16" s="239"/>
      <c r="G16" s="246"/>
      <c r="H16" s="85"/>
      <c r="I16" s="84"/>
      <c r="J16" s="239"/>
      <c r="K16" s="246"/>
      <c r="L16" s="85"/>
      <c r="M16" s="84"/>
      <c r="N16" s="239"/>
    </row>
    <row r="17" spans="1:14" ht="15" customHeight="1" x14ac:dyDescent="0.2">
      <c r="A17" s="300">
        <v>131</v>
      </c>
      <c r="B17" s="242" t="s">
        <v>14</v>
      </c>
      <c r="C17" s="246">
        <f t="shared" si="0"/>
        <v>182547</v>
      </c>
      <c r="D17" s="85">
        <f t="shared" si="1"/>
        <v>136257777.66</v>
      </c>
      <c r="E17" s="84">
        <f t="shared" si="2"/>
        <v>2267941</v>
      </c>
      <c r="F17" s="239">
        <f t="shared" si="3"/>
        <v>60.079948137980658</v>
      </c>
      <c r="G17" s="246">
        <v>75416</v>
      </c>
      <c r="H17" s="85">
        <v>59913052.030000001</v>
      </c>
      <c r="I17" s="84">
        <v>974633</v>
      </c>
      <c r="J17" s="239">
        <f t="shared" ref="J17:J20" si="6">H17/I17</f>
        <v>61.472422983830839</v>
      </c>
      <c r="K17" s="246">
        <v>107131</v>
      </c>
      <c r="L17" s="85">
        <v>76344725.629999995</v>
      </c>
      <c r="M17" s="84">
        <v>1293308</v>
      </c>
      <c r="N17" s="239">
        <f t="shared" ref="N17:N20" si="7">L17/M17</f>
        <v>59.030583302662627</v>
      </c>
    </row>
    <row r="18" spans="1:14" ht="15" customHeight="1" x14ac:dyDescent="0.2">
      <c r="A18" s="300">
        <v>132</v>
      </c>
      <c r="B18" s="242" t="s">
        <v>15</v>
      </c>
      <c r="C18" s="246">
        <f t="shared" si="0"/>
        <v>398</v>
      </c>
      <c r="D18" s="85">
        <f t="shared" si="1"/>
        <v>81410.070000000007</v>
      </c>
      <c r="E18" s="84">
        <f t="shared" si="2"/>
        <v>1009</v>
      </c>
      <c r="F18" s="239">
        <f t="shared" si="3"/>
        <v>80.683914767096141</v>
      </c>
      <c r="G18" s="246">
        <v>172</v>
      </c>
      <c r="H18" s="85">
        <v>39747.699999999997</v>
      </c>
      <c r="I18" s="84">
        <v>463</v>
      </c>
      <c r="J18" s="239">
        <f t="shared" si="6"/>
        <v>85.848164146868243</v>
      </c>
      <c r="K18" s="246">
        <v>226</v>
      </c>
      <c r="L18" s="85">
        <v>41662.370000000003</v>
      </c>
      <c r="M18" s="84">
        <v>546</v>
      </c>
      <c r="N18" s="239">
        <f t="shared" si="7"/>
        <v>76.304706959706962</v>
      </c>
    </row>
    <row r="19" spans="1:14" ht="15" customHeight="1" x14ac:dyDescent="0.2">
      <c r="A19" s="300">
        <v>133</v>
      </c>
      <c r="B19" s="242" t="s">
        <v>16</v>
      </c>
      <c r="C19" s="246">
        <f t="shared" si="0"/>
        <v>4286</v>
      </c>
      <c r="D19" s="85">
        <f t="shared" si="1"/>
        <v>2728115.33</v>
      </c>
      <c r="E19" s="84">
        <f t="shared" si="2"/>
        <v>41264</v>
      </c>
      <c r="F19" s="239">
        <f t="shared" si="3"/>
        <v>66.113690626211707</v>
      </c>
      <c r="G19" s="246">
        <v>1797</v>
      </c>
      <c r="H19" s="85">
        <v>1345656.28</v>
      </c>
      <c r="I19" s="84">
        <v>20083</v>
      </c>
      <c r="J19" s="239">
        <f t="shared" si="6"/>
        <v>67.004744311108894</v>
      </c>
      <c r="K19" s="246">
        <v>2489</v>
      </c>
      <c r="L19" s="85">
        <v>1382459.05</v>
      </c>
      <c r="M19" s="84">
        <v>21181</v>
      </c>
      <c r="N19" s="239">
        <f t="shared" si="7"/>
        <v>65.268828195080502</v>
      </c>
    </row>
    <row r="20" spans="1:14" ht="15" customHeight="1" x14ac:dyDescent="0.2">
      <c r="A20" s="300">
        <v>134</v>
      </c>
      <c r="B20" s="242" t="s">
        <v>17</v>
      </c>
      <c r="C20" s="246">
        <f t="shared" si="0"/>
        <v>116743</v>
      </c>
      <c r="D20" s="85">
        <f t="shared" si="1"/>
        <v>90342486.539999992</v>
      </c>
      <c r="E20" s="84">
        <f t="shared" si="2"/>
        <v>1450886</v>
      </c>
      <c r="F20" s="239">
        <f t="shared" si="3"/>
        <v>62.267115776153325</v>
      </c>
      <c r="G20" s="246">
        <v>52899</v>
      </c>
      <c r="H20" s="85">
        <v>43389798.710000001</v>
      </c>
      <c r="I20" s="84">
        <v>686247</v>
      </c>
      <c r="J20" s="239">
        <f t="shared" si="6"/>
        <v>63.227669789448989</v>
      </c>
      <c r="K20" s="246">
        <v>63844</v>
      </c>
      <c r="L20" s="85">
        <v>46952687.829999998</v>
      </c>
      <c r="M20" s="84">
        <v>764639</v>
      </c>
      <c r="N20" s="239">
        <f t="shared" si="7"/>
        <v>61.405039279973948</v>
      </c>
    </row>
    <row r="21" spans="1:14" ht="24.95" customHeight="1" x14ac:dyDescent="0.2">
      <c r="A21" s="300">
        <v>141</v>
      </c>
      <c r="B21" s="243" t="s">
        <v>18</v>
      </c>
      <c r="C21" s="246"/>
      <c r="D21" s="85"/>
      <c r="E21" s="84"/>
      <c r="F21" s="239"/>
      <c r="G21" s="246"/>
      <c r="H21" s="85"/>
      <c r="I21" s="84"/>
      <c r="J21" s="239"/>
      <c r="K21" s="246"/>
      <c r="L21" s="85"/>
      <c r="M21" s="84"/>
      <c r="N21" s="239"/>
    </row>
    <row r="22" spans="1:14" ht="14.1" customHeight="1" x14ac:dyDescent="0.2">
      <c r="A22" s="300">
        <v>142</v>
      </c>
      <c r="B22" s="242" t="s">
        <v>19</v>
      </c>
      <c r="C22" s="246"/>
      <c r="D22" s="85"/>
      <c r="E22" s="84"/>
      <c r="F22" s="239"/>
      <c r="G22" s="246"/>
      <c r="H22" s="85"/>
      <c r="I22" s="84"/>
      <c r="J22" s="239"/>
      <c r="K22" s="246"/>
      <c r="L22" s="85"/>
      <c r="M22" s="84"/>
      <c r="N22" s="239"/>
    </row>
    <row r="23" spans="1:14" ht="14.1" customHeight="1" x14ac:dyDescent="0.2">
      <c r="A23" s="300">
        <v>143</v>
      </c>
      <c r="B23" s="242" t="s">
        <v>20</v>
      </c>
      <c r="C23" s="246"/>
      <c r="D23" s="85"/>
      <c r="E23" s="84"/>
      <c r="F23" s="239"/>
      <c r="G23" s="246"/>
      <c r="H23" s="85"/>
      <c r="I23" s="84"/>
      <c r="J23" s="239"/>
      <c r="K23" s="246"/>
      <c r="L23" s="85"/>
      <c r="M23" s="84"/>
      <c r="N23" s="239"/>
    </row>
    <row r="24" spans="1:14" ht="24.95" customHeight="1" x14ac:dyDescent="0.2">
      <c r="A24" s="300">
        <v>145</v>
      </c>
      <c r="B24" s="242" t="s">
        <v>21</v>
      </c>
      <c r="C24" s="246"/>
      <c r="D24" s="85"/>
      <c r="E24" s="84"/>
      <c r="F24" s="239"/>
      <c r="G24" s="246"/>
      <c r="H24" s="85"/>
      <c r="I24" s="84"/>
      <c r="J24" s="239"/>
      <c r="K24" s="246"/>
      <c r="L24" s="85"/>
      <c r="M24" s="84"/>
      <c r="N24" s="239"/>
    </row>
    <row r="25" spans="1:14" ht="15" customHeight="1" x14ac:dyDescent="0.2">
      <c r="A25" s="300">
        <v>211</v>
      </c>
      <c r="B25" s="242" t="s">
        <v>235</v>
      </c>
      <c r="C25" s="246">
        <f t="shared" si="0"/>
        <v>210728</v>
      </c>
      <c r="D25" s="85">
        <f t="shared" si="1"/>
        <v>155320052.38</v>
      </c>
      <c r="E25" s="84">
        <f t="shared" si="2"/>
        <v>2515244</v>
      </c>
      <c r="F25" s="239">
        <f t="shared" si="3"/>
        <v>61.751485096475726</v>
      </c>
      <c r="G25" s="246">
        <v>93901</v>
      </c>
      <c r="H25" s="85">
        <v>77814679.310000002</v>
      </c>
      <c r="I25" s="84">
        <v>1223169</v>
      </c>
      <c r="J25" s="239">
        <f t="shared" ref="J25:J36" si="8">H25/I25</f>
        <v>63.61727554409898</v>
      </c>
      <c r="K25" s="246">
        <v>116827</v>
      </c>
      <c r="L25" s="85">
        <v>77505373.069999993</v>
      </c>
      <c r="M25" s="84">
        <v>1292075</v>
      </c>
      <c r="N25" s="239">
        <f t="shared" ref="N25:N36" si="9">L25/M25</f>
        <v>59.985196733935716</v>
      </c>
    </row>
    <row r="26" spans="1:14" ht="15" customHeight="1" x14ac:dyDescent="0.2">
      <c r="A26" s="300">
        <v>212</v>
      </c>
      <c r="B26" s="242" t="s">
        <v>236</v>
      </c>
      <c r="C26" s="246">
        <f t="shared" si="0"/>
        <v>25985</v>
      </c>
      <c r="D26" s="85">
        <f t="shared" si="1"/>
        <v>18814445.689999998</v>
      </c>
      <c r="E26" s="84">
        <f t="shared" si="2"/>
        <v>293133</v>
      </c>
      <c r="F26" s="239">
        <f t="shared" si="3"/>
        <v>64.18399050942746</v>
      </c>
      <c r="G26" s="246">
        <v>9228</v>
      </c>
      <c r="H26" s="85">
        <v>7157334.8300000001</v>
      </c>
      <c r="I26" s="84">
        <v>112752</v>
      </c>
      <c r="J26" s="239">
        <f t="shared" si="8"/>
        <v>63.478562065417911</v>
      </c>
      <c r="K26" s="246">
        <v>16757</v>
      </c>
      <c r="L26" s="85">
        <v>11657110.859999999</v>
      </c>
      <c r="M26" s="84">
        <v>180381</v>
      </c>
      <c r="N26" s="239">
        <f t="shared" si="9"/>
        <v>64.624937548854916</v>
      </c>
    </row>
    <row r="27" spans="1:14" ht="24.95" customHeight="1" x14ac:dyDescent="0.2">
      <c r="A27" s="300">
        <v>214</v>
      </c>
      <c r="B27" s="242" t="s">
        <v>237</v>
      </c>
      <c r="C27" s="246">
        <f t="shared" si="0"/>
        <v>1273</v>
      </c>
      <c r="D27" s="85">
        <f t="shared" si="1"/>
        <v>1269664.8700000001</v>
      </c>
      <c r="E27" s="84">
        <f t="shared" si="2"/>
        <v>18281</v>
      </c>
      <c r="F27" s="239">
        <f t="shared" si="3"/>
        <v>69.45270335320825</v>
      </c>
      <c r="G27" s="246">
        <v>385</v>
      </c>
      <c r="H27" s="85">
        <v>405747.64</v>
      </c>
      <c r="I27" s="84">
        <v>5806</v>
      </c>
      <c r="J27" s="239">
        <f t="shared" si="8"/>
        <v>69.884195659662424</v>
      </c>
      <c r="K27" s="246">
        <v>888</v>
      </c>
      <c r="L27" s="85">
        <v>863917.23</v>
      </c>
      <c r="M27" s="84">
        <v>12475</v>
      </c>
      <c r="N27" s="239">
        <f t="shared" si="9"/>
        <v>69.251882164328663</v>
      </c>
    </row>
    <row r="28" spans="1:14" ht="24.95" customHeight="1" x14ac:dyDescent="0.2">
      <c r="A28" s="300">
        <v>221</v>
      </c>
      <c r="B28" s="242" t="s">
        <v>63</v>
      </c>
      <c r="C28" s="246">
        <f t="shared" si="0"/>
        <v>323</v>
      </c>
      <c r="D28" s="85">
        <f t="shared" si="1"/>
        <v>198699.72</v>
      </c>
      <c r="E28" s="84">
        <f t="shared" si="2"/>
        <v>2831</v>
      </c>
      <c r="F28" s="239">
        <f t="shared" si="3"/>
        <v>70.187114093959735</v>
      </c>
      <c r="G28" s="246">
        <v>103</v>
      </c>
      <c r="H28" s="85">
        <v>65064.52</v>
      </c>
      <c r="I28" s="84">
        <v>958</v>
      </c>
      <c r="J28" s="239">
        <f t="shared" si="8"/>
        <v>67.917035490605429</v>
      </c>
      <c r="K28" s="246">
        <v>220</v>
      </c>
      <c r="L28" s="85">
        <v>133635.20000000001</v>
      </c>
      <c r="M28" s="84">
        <v>1873</v>
      </c>
      <c r="N28" s="239">
        <f t="shared" si="9"/>
        <v>71.34821142552056</v>
      </c>
    </row>
    <row r="29" spans="1:14" ht="24.95" customHeight="1" x14ac:dyDescent="0.2">
      <c r="A29" s="300">
        <v>222</v>
      </c>
      <c r="B29" s="242" t="s">
        <v>238</v>
      </c>
      <c r="C29" s="246">
        <f t="shared" si="0"/>
        <v>1027</v>
      </c>
      <c r="D29" s="85">
        <f t="shared" si="1"/>
        <v>801823.51</v>
      </c>
      <c r="E29" s="84">
        <f t="shared" si="2"/>
        <v>13238</v>
      </c>
      <c r="F29" s="239">
        <f t="shared" si="3"/>
        <v>60.569837588759633</v>
      </c>
      <c r="G29" s="246">
        <v>478</v>
      </c>
      <c r="H29" s="85">
        <v>422147.89</v>
      </c>
      <c r="I29" s="84">
        <v>6684</v>
      </c>
      <c r="J29" s="239">
        <f t="shared" si="8"/>
        <v>63.157972770795929</v>
      </c>
      <c r="K29" s="246">
        <v>549</v>
      </c>
      <c r="L29" s="85">
        <v>379675.62</v>
      </c>
      <c r="M29" s="84">
        <v>6554</v>
      </c>
      <c r="N29" s="239">
        <f t="shared" si="9"/>
        <v>57.930366188587122</v>
      </c>
    </row>
    <row r="30" spans="1:14" ht="15" customHeight="1" x14ac:dyDescent="0.2">
      <c r="A30" s="300">
        <v>232</v>
      </c>
      <c r="B30" s="242" t="s">
        <v>239</v>
      </c>
      <c r="C30" s="246">
        <f t="shared" si="0"/>
        <v>13734</v>
      </c>
      <c r="D30" s="85">
        <f t="shared" si="1"/>
        <v>3492581.0200000005</v>
      </c>
      <c r="E30" s="84">
        <f t="shared" si="2"/>
        <v>52176</v>
      </c>
      <c r="F30" s="239">
        <f t="shared" si="3"/>
        <v>66.938458678319549</v>
      </c>
      <c r="G30" s="246">
        <v>4495</v>
      </c>
      <c r="H30" s="85">
        <v>1205036.6100000001</v>
      </c>
      <c r="I30" s="84">
        <v>17174</v>
      </c>
      <c r="J30" s="239">
        <f t="shared" si="8"/>
        <v>70.166333410970083</v>
      </c>
      <c r="K30" s="246">
        <v>9239</v>
      </c>
      <c r="L30" s="85">
        <v>2287544.41</v>
      </c>
      <c r="M30" s="84">
        <v>35002</v>
      </c>
      <c r="N30" s="239">
        <f t="shared" si="9"/>
        <v>65.354677161305077</v>
      </c>
    </row>
    <row r="31" spans="1:14" ht="15" customHeight="1" x14ac:dyDescent="0.2">
      <c r="A31" s="300">
        <v>233</v>
      </c>
      <c r="B31" s="242" t="s">
        <v>240</v>
      </c>
      <c r="C31" s="246">
        <f t="shared" si="0"/>
        <v>6304</v>
      </c>
      <c r="D31" s="85">
        <f t="shared" si="1"/>
        <v>1669156.31</v>
      </c>
      <c r="E31" s="84">
        <f t="shared" si="2"/>
        <v>24450</v>
      </c>
      <c r="F31" s="239">
        <f t="shared" si="3"/>
        <v>68.268151738241315</v>
      </c>
      <c r="G31" s="246">
        <v>2077</v>
      </c>
      <c r="H31" s="85">
        <v>570815.43000000005</v>
      </c>
      <c r="I31" s="84">
        <v>8207</v>
      </c>
      <c r="J31" s="239">
        <f t="shared" si="8"/>
        <v>69.552263921043021</v>
      </c>
      <c r="K31" s="246">
        <v>4227</v>
      </c>
      <c r="L31" s="85">
        <v>1098340.8799999999</v>
      </c>
      <c r="M31" s="84">
        <v>16243</v>
      </c>
      <c r="N31" s="239">
        <f t="shared" si="9"/>
        <v>67.619336329495781</v>
      </c>
    </row>
    <row r="32" spans="1:14" ht="24.95" customHeight="1" x14ac:dyDescent="0.2">
      <c r="A32" s="300">
        <v>234</v>
      </c>
      <c r="B32" s="242" t="s">
        <v>22</v>
      </c>
      <c r="C32" s="246">
        <f t="shared" si="0"/>
        <v>302</v>
      </c>
      <c r="D32" s="85">
        <f t="shared" si="1"/>
        <v>192699.71</v>
      </c>
      <c r="E32" s="84">
        <f t="shared" si="2"/>
        <v>2624</v>
      </c>
      <c r="F32" s="239">
        <f t="shared" si="3"/>
        <v>73.437389481707314</v>
      </c>
      <c r="G32" s="246">
        <v>100</v>
      </c>
      <c r="H32" s="85">
        <v>75216.73</v>
      </c>
      <c r="I32" s="84">
        <v>999</v>
      </c>
      <c r="J32" s="239">
        <f t="shared" si="8"/>
        <v>75.292022022022024</v>
      </c>
      <c r="K32" s="246">
        <v>202</v>
      </c>
      <c r="L32" s="85">
        <v>117482.98</v>
      </c>
      <c r="M32" s="84">
        <v>1625</v>
      </c>
      <c r="N32" s="239">
        <f t="shared" si="9"/>
        <v>72.297218461538463</v>
      </c>
    </row>
    <row r="33" spans="1:14" ht="15" customHeight="1" x14ac:dyDescent="0.2">
      <c r="A33" s="300">
        <v>242</v>
      </c>
      <c r="B33" s="242" t="s">
        <v>23</v>
      </c>
      <c r="C33" s="246">
        <f t="shared" si="0"/>
        <v>453</v>
      </c>
      <c r="D33" s="85">
        <f t="shared" si="1"/>
        <v>417257.33</v>
      </c>
      <c r="E33" s="84">
        <f t="shared" si="2"/>
        <v>7400</v>
      </c>
      <c r="F33" s="239">
        <f t="shared" si="3"/>
        <v>56.386125675675679</v>
      </c>
      <c r="G33" s="246">
        <v>231</v>
      </c>
      <c r="H33" s="85">
        <v>195846.39</v>
      </c>
      <c r="I33" s="84">
        <v>3543</v>
      </c>
      <c r="J33" s="239">
        <f t="shared" si="8"/>
        <v>55.276994072819647</v>
      </c>
      <c r="K33" s="246">
        <v>222</v>
      </c>
      <c r="L33" s="85">
        <v>221410.94</v>
      </c>
      <c r="M33" s="84">
        <v>3857</v>
      </c>
      <c r="N33" s="239">
        <f t="shared" si="9"/>
        <v>57.404962406015038</v>
      </c>
    </row>
    <row r="34" spans="1:14" ht="24.95" customHeight="1" x14ac:dyDescent="0.2">
      <c r="A34" s="300">
        <v>251</v>
      </c>
      <c r="B34" s="242" t="s">
        <v>63</v>
      </c>
      <c r="C34" s="246">
        <f t="shared" si="0"/>
        <v>43</v>
      </c>
      <c r="D34" s="85">
        <f t="shared" si="1"/>
        <v>70461.600000000006</v>
      </c>
      <c r="E34" s="84">
        <f t="shared" si="2"/>
        <v>1013</v>
      </c>
      <c r="F34" s="239">
        <f t="shared" si="3"/>
        <v>69.557354392892407</v>
      </c>
      <c r="G34" s="246">
        <v>27</v>
      </c>
      <c r="H34" s="85">
        <v>46138.61</v>
      </c>
      <c r="I34" s="84">
        <v>694</v>
      </c>
      <c r="J34" s="239">
        <f t="shared" si="8"/>
        <v>66.482146974063397</v>
      </c>
      <c r="K34" s="246">
        <v>16</v>
      </c>
      <c r="L34" s="85">
        <v>24322.99</v>
      </c>
      <c r="M34" s="84">
        <v>319</v>
      </c>
      <c r="N34" s="239">
        <f t="shared" si="9"/>
        <v>76.247617554858934</v>
      </c>
    </row>
    <row r="35" spans="1:14" ht="24.95" customHeight="1" x14ac:dyDescent="0.2">
      <c r="A35" s="300">
        <v>252</v>
      </c>
      <c r="B35" s="242" t="s">
        <v>241</v>
      </c>
      <c r="C35" s="246">
        <f t="shared" si="0"/>
        <v>731</v>
      </c>
      <c r="D35" s="85">
        <f t="shared" si="1"/>
        <v>526945.44999999995</v>
      </c>
      <c r="E35" s="84">
        <f t="shared" si="2"/>
        <v>8502</v>
      </c>
      <c r="F35" s="239">
        <f t="shared" si="3"/>
        <v>61.978999059044924</v>
      </c>
      <c r="G35" s="246">
        <v>351</v>
      </c>
      <c r="H35" s="85">
        <v>301290.89</v>
      </c>
      <c r="I35" s="84">
        <v>4537</v>
      </c>
      <c r="J35" s="239">
        <f t="shared" si="8"/>
        <v>66.407513775622661</v>
      </c>
      <c r="K35" s="246">
        <v>380</v>
      </c>
      <c r="L35" s="85">
        <v>225654.56</v>
      </c>
      <c r="M35" s="84">
        <v>3965</v>
      </c>
      <c r="N35" s="239">
        <f t="shared" si="9"/>
        <v>56.911616645649431</v>
      </c>
    </row>
    <row r="36" spans="1:14" ht="24.95" customHeight="1" x14ac:dyDescent="0.2">
      <c r="A36" s="300">
        <v>253</v>
      </c>
      <c r="B36" s="242" t="s">
        <v>242</v>
      </c>
      <c r="C36" s="246">
        <f t="shared" si="0"/>
        <v>785</v>
      </c>
      <c r="D36" s="85">
        <f t="shared" si="1"/>
        <v>219116.40000000002</v>
      </c>
      <c r="E36" s="84">
        <f t="shared" si="2"/>
        <v>3027</v>
      </c>
      <c r="F36" s="239">
        <f t="shared" si="3"/>
        <v>72.387314172447972</v>
      </c>
      <c r="G36" s="246">
        <v>274</v>
      </c>
      <c r="H36" s="85">
        <v>82044.61</v>
      </c>
      <c r="I36" s="84">
        <v>1060</v>
      </c>
      <c r="J36" s="239">
        <f t="shared" si="8"/>
        <v>77.400575471698119</v>
      </c>
      <c r="K36" s="246">
        <v>511</v>
      </c>
      <c r="L36" s="85">
        <v>137071.79</v>
      </c>
      <c r="M36" s="84">
        <v>1967</v>
      </c>
      <c r="N36" s="239">
        <f t="shared" si="9"/>
        <v>69.685709201830207</v>
      </c>
    </row>
    <row r="37" spans="1:14" ht="14.1" customHeight="1" x14ac:dyDescent="0.2">
      <c r="A37" s="300">
        <v>310</v>
      </c>
      <c r="B37" s="242" t="s">
        <v>24</v>
      </c>
      <c r="C37" s="246"/>
      <c r="D37" s="85"/>
      <c r="E37" s="84"/>
      <c r="F37" s="239"/>
      <c r="G37" s="246"/>
      <c r="H37" s="85"/>
      <c r="I37" s="84"/>
      <c r="J37" s="239"/>
      <c r="K37" s="246"/>
      <c r="L37" s="85"/>
      <c r="M37" s="84"/>
      <c r="N37" s="239"/>
    </row>
    <row r="38" spans="1:14" ht="24.95" customHeight="1" x14ac:dyDescent="0.2">
      <c r="A38" s="300">
        <v>320</v>
      </c>
      <c r="B38" s="242" t="s">
        <v>25</v>
      </c>
      <c r="C38" s="246"/>
      <c r="D38" s="85"/>
      <c r="E38" s="84"/>
      <c r="F38" s="239"/>
      <c r="G38" s="246"/>
      <c r="H38" s="85"/>
      <c r="I38" s="84"/>
      <c r="J38" s="239"/>
      <c r="K38" s="246"/>
      <c r="L38" s="85"/>
      <c r="M38" s="84"/>
      <c r="N38" s="239"/>
    </row>
    <row r="39" spans="1:14" ht="15" customHeight="1" x14ac:dyDescent="0.2">
      <c r="A39" s="300">
        <v>331</v>
      </c>
      <c r="B39" s="242" t="s">
        <v>26</v>
      </c>
      <c r="C39" s="246">
        <f t="shared" si="0"/>
        <v>1211</v>
      </c>
      <c r="D39" s="85">
        <f t="shared" si="1"/>
        <v>1147115.3799999999</v>
      </c>
      <c r="E39" s="84">
        <f t="shared" si="2"/>
        <v>19360</v>
      </c>
      <c r="F39" s="239">
        <f t="shared" si="3"/>
        <v>59.251827479338836</v>
      </c>
      <c r="G39" s="246">
        <v>502</v>
      </c>
      <c r="H39" s="85">
        <v>478929.53</v>
      </c>
      <c r="I39" s="84">
        <v>7908</v>
      </c>
      <c r="J39" s="239">
        <f t="shared" ref="J39" si="10">H39/I39</f>
        <v>60.562661861406177</v>
      </c>
      <c r="K39" s="246">
        <v>709</v>
      </c>
      <c r="L39" s="85">
        <v>668185.85</v>
      </c>
      <c r="M39" s="84">
        <v>11452</v>
      </c>
      <c r="N39" s="239">
        <f t="shared" ref="N39" si="11">L39/M39</f>
        <v>58.346651239958085</v>
      </c>
    </row>
    <row r="40" spans="1:14" ht="15" customHeight="1" x14ac:dyDescent="0.2">
      <c r="A40" s="300">
        <v>332</v>
      </c>
      <c r="B40" s="242" t="s">
        <v>27</v>
      </c>
      <c r="C40" s="246"/>
      <c r="D40" s="85"/>
      <c r="E40" s="84"/>
      <c r="F40" s="239"/>
      <c r="G40" s="246"/>
      <c r="H40" s="85"/>
      <c r="I40" s="84"/>
      <c r="J40" s="239"/>
      <c r="K40" s="246"/>
      <c r="L40" s="85"/>
      <c r="M40" s="84"/>
      <c r="N40" s="239"/>
    </row>
    <row r="41" spans="1:14" ht="15" customHeight="1" x14ac:dyDescent="0.2">
      <c r="A41" s="300">
        <v>333</v>
      </c>
      <c r="B41" s="242" t="s">
        <v>28</v>
      </c>
      <c r="C41" s="246">
        <f t="shared" si="0"/>
        <v>250</v>
      </c>
      <c r="D41" s="85">
        <f t="shared" si="1"/>
        <v>120735.36</v>
      </c>
      <c r="E41" s="84">
        <f t="shared" si="2"/>
        <v>2143</v>
      </c>
      <c r="F41" s="239">
        <f t="shared" si="3"/>
        <v>56.339412039197384</v>
      </c>
      <c r="G41" s="246">
        <v>127</v>
      </c>
      <c r="H41" s="85">
        <v>67243.03</v>
      </c>
      <c r="I41" s="84">
        <v>1163</v>
      </c>
      <c r="J41" s="239">
        <f t="shared" ref="J41:J42" si="12">H41/I41</f>
        <v>57.818598452278586</v>
      </c>
      <c r="K41" s="246">
        <v>123</v>
      </c>
      <c r="L41" s="85">
        <v>53492.33</v>
      </c>
      <c r="M41" s="84">
        <v>980</v>
      </c>
      <c r="N41" s="239">
        <f t="shared" ref="N41:N42" si="13">L41/M41</f>
        <v>54.584010204081636</v>
      </c>
    </row>
    <row r="42" spans="1:14" ht="15" customHeight="1" x14ac:dyDescent="0.2">
      <c r="A42" s="300">
        <v>334</v>
      </c>
      <c r="B42" s="242" t="s">
        <v>29</v>
      </c>
      <c r="C42" s="246">
        <f>G42+K42</f>
        <v>7054</v>
      </c>
      <c r="D42" s="85">
        <f t="shared" si="1"/>
        <v>5767203.3200000003</v>
      </c>
      <c r="E42" s="84">
        <f t="shared" si="2"/>
        <v>102271</v>
      </c>
      <c r="F42" s="239">
        <f t="shared" si="3"/>
        <v>56.391384850055246</v>
      </c>
      <c r="G42" s="246">
        <v>2295</v>
      </c>
      <c r="H42" s="85">
        <v>1851753.53</v>
      </c>
      <c r="I42" s="84">
        <v>33537</v>
      </c>
      <c r="J42" s="239">
        <f t="shared" si="12"/>
        <v>55.215240778841277</v>
      </c>
      <c r="K42" s="246">
        <v>4759</v>
      </c>
      <c r="L42" s="85">
        <v>3915449.79</v>
      </c>
      <c r="M42" s="84">
        <v>68734</v>
      </c>
      <c r="N42" s="239">
        <f t="shared" si="13"/>
        <v>56.965254313731194</v>
      </c>
    </row>
    <row r="43" spans="1:14" ht="14.1" customHeight="1" x14ac:dyDescent="0.2">
      <c r="A43" s="300">
        <v>340</v>
      </c>
      <c r="B43" s="242" t="s">
        <v>30</v>
      </c>
      <c r="C43" s="246"/>
      <c r="D43" s="85"/>
      <c r="E43" s="84"/>
      <c r="F43" s="239"/>
      <c r="G43" s="246"/>
      <c r="H43" s="85"/>
      <c r="I43" s="84"/>
      <c r="J43" s="239"/>
      <c r="K43" s="246"/>
      <c r="L43" s="85"/>
      <c r="M43" s="84"/>
      <c r="N43" s="239"/>
    </row>
    <row r="44" spans="1:14" ht="14.1" customHeight="1" x14ac:dyDescent="0.2">
      <c r="A44" s="300">
        <v>351</v>
      </c>
      <c r="B44" s="242" t="s">
        <v>31</v>
      </c>
      <c r="C44" s="246"/>
      <c r="D44" s="85"/>
      <c r="E44" s="84"/>
      <c r="F44" s="239"/>
      <c r="G44" s="246"/>
      <c r="H44" s="85"/>
      <c r="I44" s="84"/>
      <c r="J44" s="239"/>
      <c r="K44" s="246"/>
      <c r="L44" s="85"/>
      <c r="M44" s="84"/>
      <c r="N44" s="239"/>
    </row>
    <row r="45" spans="1:14" ht="14.1" customHeight="1" x14ac:dyDescent="0.2">
      <c r="A45" s="300">
        <v>411</v>
      </c>
      <c r="B45" s="242" t="s">
        <v>32</v>
      </c>
      <c r="C45" s="246"/>
      <c r="D45" s="85"/>
      <c r="E45" s="84"/>
      <c r="F45" s="239"/>
      <c r="G45" s="246"/>
      <c r="H45" s="85"/>
      <c r="I45" s="84"/>
      <c r="J45" s="239"/>
      <c r="K45" s="246"/>
      <c r="L45" s="85"/>
      <c r="M45" s="84"/>
      <c r="N45" s="239"/>
    </row>
    <row r="46" spans="1:14" ht="14.1" customHeight="1" x14ac:dyDescent="0.2">
      <c r="A46" s="300">
        <v>461</v>
      </c>
      <c r="B46" s="338" t="s">
        <v>357</v>
      </c>
      <c r="C46" s="246">
        <f t="shared" ref="C46" si="14">G46+K46</f>
        <v>6</v>
      </c>
      <c r="D46" s="85">
        <f t="shared" ref="D46" si="15">H46+L46</f>
        <v>1431.91</v>
      </c>
      <c r="E46" s="84">
        <f t="shared" ref="E46" si="16">I46+M46</f>
        <v>17</v>
      </c>
      <c r="F46" s="239">
        <f t="shared" ref="F46" si="17">D46/E46</f>
        <v>84.23</v>
      </c>
      <c r="G46" s="246"/>
      <c r="H46" s="85"/>
      <c r="I46" s="84"/>
      <c r="J46" s="239"/>
      <c r="K46" s="246">
        <v>6</v>
      </c>
      <c r="L46" s="85">
        <v>1431.91</v>
      </c>
      <c r="M46" s="84">
        <v>17</v>
      </c>
      <c r="N46" s="239">
        <f t="shared" ref="N46" si="18">L46/M46</f>
        <v>84.23</v>
      </c>
    </row>
    <row r="47" spans="1:14" ht="24.95" customHeight="1" x14ac:dyDescent="0.2">
      <c r="A47" s="300">
        <v>911</v>
      </c>
      <c r="B47" s="242" t="s">
        <v>243</v>
      </c>
      <c r="C47" s="246">
        <f t="shared" si="0"/>
        <v>16963</v>
      </c>
      <c r="D47" s="85">
        <f t="shared" si="1"/>
        <v>13872146.210000001</v>
      </c>
      <c r="E47" s="84">
        <f t="shared" si="2"/>
        <v>190706</v>
      </c>
      <c r="F47" s="239">
        <f t="shared" si="3"/>
        <v>72.741005579268617</v>
      </c>
      <c r="G47" s="246">
        <v>8774</v>
      </c>
      <c r="H47" s="85">
        <v>7822480.0599999996</v>
      </c>
      <c r="I47" s="84">
        <v>104828</v>
      </c>
      <c r="J47" s="239">
        <f t="shared" ref="J47" si="19">H47/I47</f>
        <v>74.622048116915323</v>
      </c>
      <c r="K47" s="246">
        <v>8189</v>
      </c>
      <c r="L47" s="85">
        <v>6049666.1500000004</v>
      </c>
      <c r="M47" s="84">
        <v>85878</v>
      </c>
      <c r="N47" s="239">
        <f t="shared" ref="N47" si="20">L47/M47</f>
        <v>70.444888679289235</v>
      </c>
    </row>
    <row r="48" spans="1:14" ht="20.100000000000001" customHeight="1" x14ac:dyDescent="0.2">
      <c r="A48" s="301"/>
      <c r="B48" s="244" t="s">
        <v>5</v>
      </c>
      <c r="C48" s="247">
        <f>SUM(C9:C47)</f>
        <v>1449702</v>
      </c>
      <c r="D48" s="135">
        <f>SUM(D9:D47)</f>
        <v>628930740.17000008</v>
      </c>
      <c r="E48" s="134">
        <f>SUM(E9:E47)</f>
        <v>10073507</v>
      </c>
      <c r="F48" s="248">
        <f>D48/E48</f>
        <v>62.43413938859625</v>
      </c>
      <c r="G48" s="247">
        <f>SUM(G9:G47)</f>
        <v>591329</v>
      </c>
      <c r="H48" s="135">
        <f>SUM(H9:H47)</f>
        <v>289823457.61999989</v>
      </c>
      <c r="I48" s="134">
        <f>SUM(I9:I47)</f>
        <v>4485963</v>
      </c>
      <c r="J48" s="248">
        <f>H48/I48</f>
        <v>64.606742770727237</v>
      </c>
      <c r="K48" s="247">
        <f>SUM(K9:K47)</f>
        <v>858373</v>
      </c>
      <c r="L48" s="135">
        <f>SUM(L9:L47)</f>
        <v>339107282.55000013</v>
      </c>
      <c r="M48" s="134">
        <f>SUM(M9:M47)</f>
        <v>5587544</v>
      </c>
      <c r="N48" s="248">
        <f>L48/M48</f>
        <v>60.689863480269707</v>
      </c>
    </row>
    <row r="49" spans="3:6" x14ac:dyDescent="0.2">
      <c r="C49" s="3"/>
      <c r="D49" s="3"/>
      <c r="E49" s="3"/>
      <c r="F49" s="4"/>
    </row>
    <row r="50" spans="3:6" x14ac:dyDescent="0.2">
      <c r="C50" s="3"/>
      <c r="D50" s="3"/>
      <c r="E50" s="3"/>
      <c r="F50" s="3"/>
    </row>
    <row r="59" spans="3:6" x14ac:dyDescent="0.2">
      <c r="C59" s="3"/>
      <c r="D59" s="3"/>
      <c r="E59" s="3"/>
      <c r="F59" s="71"/>
    </row>
  </sheetData>
  <mergeCells count="6">
    <mergeCell ref="G6:J6"/>
    <mergeCell ref="K6:N6"/>
    <mergeCell ref="A3:F3"/>
    <mergeCell ref="A6:B7"/>
    <mergeCell ref="C6:F6"/>
    <mergeCell ref="A4:J4"/>
  </mergeCells>
  <phoneticPr fontId="0" type="noConversion"/>
  <hyperlinks>
    <hyperlink ref="A1" location="Съдържание!Print_Area" display="към съдържанието" xr:uid="{00000000-0004-0000-0E00-000000000000}"/>
  </hyperlinks>
  <printOptions horizontalCentered="1" verticalCentered="1"/>
  <pageMargins left="0.39370078740157483" right="0.39370078740157483" top="0.39370078740157483" bottom="0.39370078740157483" header="0" footer="0"/>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29</vt:i4>
      </vt:variant>
    </vt:vector>
  </HeadingPairs>
  <TitlesOfParts>
    <vt:vector size="57" baseType="lpstr">
      <vt:lpstr>Увод</vt:lpstr>
      <vt:lpstr>Съдържание</vt:lpstr>
      <vt:lpstr>Табл.0 - Общо П</vt:lpstr>
      <vt:lpstr>Табл.0.1- Мъже П</vt:lpstr>
      <vt:lpstr>Табл.0.2 - Жени П</vt:lpstr>
      <vt:lpstr>Табл. I.1 ОЗ БЛ </vt:lpstr>
      <vt:lpstr>Табл.I.2 ОЗ ТП</vt:lpstr>
      <vt:lpstr>Табл.I.3 ОЗ Възраст</vt:lpstr>
      <vt:lpstr>Табл.I.4.ОЗ Код ЛЗ</vt:lpstr>
      <vt:lpstr>Табл.I.5 ОЗ продължителност</vt:lpstr>
      <vt:lpstr>Табл.I.6.ОЗ ПБЛ</vt:lpstr>
      <vt:lpstr>Табл.I.7.ОЗ ПрБЛ</vt:lpstr>
      <vt:lpstr>Табл.I.8. ОЗ Персонал</vt:lpstr>
      <vt:lpstr>Табл.Ι.9 ОЗ Диагнози</vt:lpstr>
      <vt:lpstr>Табл. II.1 ТЗПБ БЛ</vt:lpstr>
      <vt:lpstr>Табл.II.2.ТЗПБ ТП</vt:lpstr>
      <vt:lpstr>Табл.II.3.ТЗПБ Възраст</vt:lpstr>
      <vt:lpstr>Табл.II.4.ТЗПБ Код ЛЗ</vt:lpstr>
      <vt:lpstr>Табл.II.5 ТЗПБ продължителност</vt:lpstr>
      <vt:lpstr>Табл.II.6.ТЗПБ ПБЛ</vt:lpstr>
      <vt:lpstr>Табл.II.7.ТЗПБ ПрБЛ</vt:lpstr>
      <vt:lpstr>Табл.II.8.ТЗПБ Персонал</vt:lpstr>
      <vt:lpstr>Табл.II.9 ТЗПБ Диагнози</vt:lpstr>
      <vt:lpstr>Табл.III.1.БР</vt:lpstr>
      <vt:lpstr>Табл.III.2.Бащи 15 дни</vt:lpstr>
      <vt:lpstr>Табл.III.3ОМД</vt:lpstr>
      <vt:lpstr>Табл.III.4.ОМД до 8 бащи</vt:lpstr>
      <vt:lpstr>Табл.III.5.Осиновяване</vt:lpstr>
      <vt:lpstr>Съдържание!Print_Area</vt:lpstr>
      <vt:lpstr>'Табл. I.1 ОЗ БЛ '!Print_Area</vt:lpstr>
      <vt:lpstr>'Табл. II.1 ТЗПБ БЛ'!Print_Area</vt:lpstr>
      <vt:lpstr>'Табл.0 - Общо П'!Print_Area</vt:lpstr>
      <vt:lpstr>'Табл.0.1- Мъже П'!Print_Area</vt:lpstr>
      <vt:lpstr>'Табл.0.2 - Жени П'!Print_Area</vt:lpstr>
      <vt:lpstr>'Табл.I.2 ОЗ ТП'!Print_Area</vt:lpstr>
      <vt:lpstr>'Табл.I.3 ОЗ Възраст'!Print_Area</vt:lpstr>
      <vt:lpstr>'Табл.I.4.ОЗ Код ЛЗ'!Print_Area</vt:lpstr>
      <vt:lpstr>'Табл.I.5 ОЗ продължителност'!Print_Area</vt:lpstr>
      <vt:lpstr>'Табл.I.6.ОЗ ПБЛ'!Print_Area</vt:lpstr>
      <vt:lpstr>'Табл.I.7.ОЗ ПрБЛ'!Print_Area</vt:lpstr>
      <vt:lpstr>'Табл.I.8. ОЗ Персонал'!Print_Area</vt:lpstr>
      <vt:lpstr>'Табл.II.2.ТЗПБ ТП'!Print_Area</vt:lpstr>
      <vt:lpstr>'Табл.II.3.ТЗПБ Възраст'!Print_Area</vt:lpstr>
      <vt:lpstr>'Табл.II.4.ТЗПБ Код ЛЗ'!Print_Area</vt:lpstr>
      <vt:lpstr>'Табл.II.5 ТЗПБ продължителност'!Print_Area</vt:lpstr>
      <vt:lpstr>'Табл.II.6.ТЗПБ ПБЛ'!Print_Area</vt:lpstr>
      <vt:lpstr>'Табл.II.7.ТЗПБ ПрБЛ'!Print_Area</vt:lpstr>
      <vt:lpstr>'Табл.II.8.ТЗПБ Персонал'!Print_Area</vt:lpstr>
      <vt:lpstr>'Табл.II.9 ТЗПБ Диагнози'!Print_Area</vt:lpstr>
      <vt:lpstr>Табл.III.1.БР!Print_Area</vt:lpstr>
      <vt:lpstr>'Табл.III.2.Бащи 15 дни'!Print_Area</vt:lpstr>
      <vt:lpstr>Табл.III.3ОМД!Print_Area</vt:lpstr>
      <vt:lpstr>'Табл.III.4.ОМД до 8 бащи'!Print_Area</vt:lpstr>
      <vt:lpstr>Табл.III.5.Осиновяване!Print_Area</vt:lpstr>
      <vt:lpstr>'Табл.Ι.9 ОЗ Диагнози'!Print_Area</vt:lpstr>
      <vt:lpstr>Увод!Print_Area</vt:lpstr>
      <vt:lpstr>Табл.III.1.БР!Print_Titles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AntoniaG</dc:creator>
  <cp:lastModifiedBy>Антония Г. Георгиева</cp:lastModifiedBy>
  <cp:lastPrinted>2025-09-25T10:23:19Z</cp:lastPrinted>
  <dcterms:created xsi:type="dcterms:W3CDTF">2010-11-01T08:59:02Z</dcterms:created>
  <dcterms:modified xsi:type="dcterms:W3CDTF">2025-09-25T10:23:32Z</dcterms:modified>
</cp:coreProperties>
</file>