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a\STATISTIKA_APP\siteNOI\"/>
    </mc:Choice>
  </mc:AlternateContent>
  <xr:revisionPtr revIDLastSave="0" documentId="13_ncr:1_{93E70963-A13E-4FFE-B546-DFDC56DBF5C8}" xr6:coauthVersionLast="36" xr6:coauthVersionMax="36" xr10:uidLastSave="{00000000-0000-0000-0000-000000000000}"/>
  <bookViews>
    <workbookView xWindow="0" yWindow="0" windowWidth="21600" windowHeight="8925" xr2:uid="{53EDF3C0-7947-49B6-8B4F-94FED3ED685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35" i="1" l="1"/>
  <c r="AC35" i="1"/>
  <c r="AA35" i="1"/>
  <c r="Z35" i="1"/>
  <c r="X35" i="1"/>
  <c r="W35" i="1"/>
  <c r="U35" i="1"/>
  <c r="T35" i="1"/>
  <c r="I35" i="1"/>
  <c r="H35" i="1"/>
  <c r="C35" i="1"/>
  <c r="B35" i="1"/>
  <c r="AD31" i="1"/>
  <c r="AC31" i="1"/>
  <c r="AA31" i="1"/>
  <c r="Z31" i="1"/>
  <c r="X31" i="1"/>
  <c r="W31" i="1"/>
  <c r="U31" i="1"/>
  <c r="T31" i="1"/>
  <c r="I31" i="1"/>
  <c r="H31" i="1"/>
  <c r="C31" i="1"/>
  <c r="B31" i="1"/>
  <c r="AD30" i="1"/>
  <c r="AC30" i="1"/>
  <c r="AA30" i="1"/>
  <c r="Z30" i="1"/>
  <c r="X30" i="1"/>
  <c r="W30" i="1"/>
  <c r="U30" i="1"/>
  <c r="T30" i="1"/>
  <c r="O30" i="1"/>
  <c r="N30" i="1"/>
  <c r="L30" i="1"/>
  <c r="K30" i="1"/>
  <c r="I30" i="1"/>
  <c r="H30" i="1"/>
  <c r="C30" i="1"/>
  <c r="B30" i="1"/>
  <c r="AD18" i="1"/>
  <c r="AC18" i="1"/>
  <c r="AA18" i="1"/>
  <c r="Z18" i="1"/>
  <c r="X18" i="1"/>
  <c r="W18" i="1"/>
  <c r="U18" i="1"/>
  <c r="T18" i="1"/>
  <c r="O18" i="1"/>
  <c r="N18" i="1"/>
  <c r="L18" i="1"/>
  <c r="K18" i="1"/>
  <c r="I18" i="1"/>
  <c r="H18" i="1"/>
  <c r="C18" i="1"/>
  <c r="B18" i="1"/>
  <c r="AD15" i="1"/>
  <c r="AC15" i="1"/>
  <c r="AA15" i="1"/>
  <c r="Z15" i="1"/>
  <c r="X15" i="1"/>
  <c r="W15" i="1"/>
  <c r="U15" i="1"/>
  <c r="T15" i="1"/>
  <c r="O15" i="1"/>
  <c r="N15" i="1"/>
  <c r="L15" i="1"/>
  <c r="K15" i="1"/>
  <c r="I15" i="1"/>
  <c r="H15" i="1"/>
  <c r="C15" i="1"/>
  <c r="B15" i="1"/>
  <c r="AD7" i="1"/>
  <c r="AC7" i="1"/>
  <c r="AA7" i="1"/>
  <c r="Z7" i="1"/>
  <c r="X7" i="1"/>
  <c r="W7" i="1"/>
  <c r="U7" i="1"/>
  <c r="T7" i="1"/>
  <c r="O7" i="1"/>
  <c r="N7" i="1"/>
  <c r="L7" i="1"/>
  <c r="K7" i="1"/>
  <c r="I7" i="1"/>
  <c r="H7" i="1"/>
  <c r="C7" i="1"/>
  <c r="B7" i="1"/>
  <c r="I6" i="1"/>
  <c r="H6" i="1"/>
  <c r="C6" i="1"/>
  <c r="B6" i="1"/>
  <c r="AD5" i="1"/>
  <c r="AC5" i="1"/>
  <c r="AA5" i="1"/>
  <c r="Z5" i="1"/>
  <c r="X5" i="1"/>
  <c r="W5" i="1"/>
  <c r="U5" i="1"/>
  <c r="T5" i="1"/>
  <c r="O5" i="1"/>
  <c r="N5" i="1"/>
  <c r="L5" i="1"/>
  <c r="K5" i="1"/>
  <c r="I5" i="1"/>
  <c r="H5" i="1"/>
  <c r="C5" i="1"/>
  <c r="B5" i="1"/>
</calcChain>
</file>

<file path=xl/sharedStrings.xml><?xml version="1.0" encoding="utf-8"?>
<sst xmlns="http://schemas.openxmlformats.org/spreadsheetml/2006/main" count="64" uniqueCount="33">
  <si>
    <t>AVERAGE NUMBER OF PENSIONERS, PENSIONS AND AVERAGE MONTHLY PENSION PER PENSIONER  
  2013 - 2022</t>
  </si>
  <si>
    <t>TYPE OF PENSION</t>
  </si>
  <si>
    <t xml:space="preserve">Average number of pensioners </t>
  </si>
  <si>
    <t xml:space="preserve">Average number of pensions </t>
  </si>
  <si>
    <t>Average monthly pension of one pensioner, BGN</t>
  </si>
  <si>
    <t>TOTAL  ( I + II + III)</t>
  </si>
  <si>
    <t>I. Pensions Fund</t>
  </si>
  <si>
    <t>А. Pensions Related to Employment</t>
  </si>
  <si>
    <t>1.Invalidity Pension for General Disease</t>
  </si>
  <si>
    <t>2.Insurance and Old Age Pension</t>
  </si>
  <si>
    <t>3.Insurance and Old Age Pension (farmers)</t>
  </si>
  <si>
    <t xml:space="preserve">4.Invalidity Pension for General Disease (farmers)        </t>
  </si>
  <si>
    <t xml:space="preserve">5.Invalidity Pension for General Disease (COOP)        </t>
  </si>
  <si>
    <t>6.Insurance and Old Age Pension (COOP)</t>
  </si>
  <si>
    <t xml:space="preserve">7.Private Merchants                     </t>
  </si>
  <si>
    <t>B. Pensions for Military Officials and Officers and Sergeants</t>
  </si>
  <si>
    <t>II. Pensions not Related to Labour Activity Fund</t>
  </si>
  <si>
    <t>1.War Veterans’ Pension</t>
  </si>
  <si>
    <t>2.Military Invalidity Pension</t>
  </si>
  <si>
    <t>3.Special Merits Pension (art.28 - abolished)</t>
  </si>
  <si>
    <t>4.Special Merits Pension (art.30A - abolished)</t>
  </si>
  <si>
    <t>5.Pension for Special Merits</t>
  </si>
  <si>
    <t>6.Civil Invalidity Pension</t>
  </si>
  <si>
    <t>7.Private Farmers Pensions</t>
  </si>
  <si>
    <t>8.Pensions by Decree</t>
  </si>
  <si>
    <t>9.Social Pensions for invalidity</t>
  </si>
  <si>
    <t>10.Personal Pensions</t>
  </si>
  <si>
    <t>11.Social Pension for old age</t>
  </si>
  <si>
    <t>III. Accidents at Work and Occupational Disease Fund</t>
  </si>
  <si>
    <t xml:space="preserve">А. Pensions Related to Employment </t>
  </si>
  <si>
    <t>1.Invalidity Pension for Accident at Work or Occupational Disease</t>
  </si>
  <si>
    <t>2.Invalidity Pension for Accident at Work or Occupational Disease (farmers)</t>
  </si>
  <si>
    <t>3.Invalidity Pension for Accident at Work or Occupational Disease (COOP)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</si>
</sst>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\-#,##0\ "/>
  </numFmts>
  <fonts count="11">
    <font>
      <sz val="11"/>
      <color theme="1"/>
      <name val="Calibri"/>
      <family val="2"/>
      <charset val="204"/>
      <scheme val="minor"/>
    </font>
    <font>
      <sz val="10"/>
      <name val="Baltic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Arial CYR"/>
      <family val="2"/>
      <charset val="204"/>
    </font>
    <font>
      <b/>
      <sz val="10"/>
      <name val="Arial CYR"/>
      <family val="2"/>
      <charset val="204"/>
    </font>
    <font>
      <b/>
      <sz val="10"/>
      <name val="Arial"/>
      <family val="2"/>
    </font>
    <font>
      <b/>
      <sz val="9"/>
      <name val="Arial CYR"/>
      <family val="2"/>
      <charset val="204"/>
    </font>
    <font>
      <sz val="10"/>
      <name val="Arial CYR"/>
      <family val="2"/>
      <charset val="204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1" fillId="0" borderId="0"/>
  </cellStyleXfs>
  <cellXfs count="126">
    <xf numFmtId="0" fontId="0" fillId="0" borderId="0" xfId="0"/>
    <xf numFmtId="3" fontId="2" fillId="0" borderId="0" xfId="1" applyNumberFormat="1" applyFont="1" applyFill="1" applyBorder="1" applyAlignment="1">
      <alignment horizontal="left" vertical="center" wrapText="1"/>
    </xf>
    <xf numFmtId="3" fontId="2" fillId="0" borderId="0" xfId="1" applyNumberFormat="1" applyFont="1" applyFill="1" applyBorder="1" applyAlignment="1">
      <alignment horizontal="center" vertical="center" wrapText="1"/>
    </xf>
    <xf numFmtId="3" fontId="4" fillId="0" borderId="0" xfId="2" applyNumberFormat="1" applyFont="1" applyFill="1"/>
    <xf numFmtId="3" fontId="2" fillId="0" borderId="0" xfId="1" applyNumberFormat="1" applyFont="1" applyFill="1" applyBorder="1" applyAlignment="1">
      <alignment horizontal="center" vertical="center" wrapText="1"/>
    </xf>
    <xf numFmtId="3" fontId="4" fillId="0" borderId="1" xfId="2" applyNumberFormat="1" applyFont="1" applyFill="1" applyBorder="1"/>
    <xf numFmtId="1" fontId="2" fillId="0" borderId="2" xfId="2" applyNumberFormat="1" applyFont="1" applyFill="1" applyBorder="1" applyAlignment="1">
      <alignment horizontal="center"/>
    </xf>
    <xf numFmtId="1" fontId="2" fillId="0" borderId="3" xfId="2" applyNumberFormat="1" applyFont="1" applyFill="1" applyBorder="1" applyAlignment="1">
      <alignment horizontal="center"/>
    </xf>
    <xf numFmtId="1" fontId="2" fillId="0" borderId="4" xfId="2" applyNumberFormat="1" applyFont="1" applyFill="1" applyBorder="1" applyAlignment="1">
      <alignment horizontal="center"/>
    </xf>
    <xf numFmtId="1" fontId="2" fillId="0" borderId="5" xfId="2" applyNumberFormat="1" applyFont="1" applyFill="1" applyBorder="1" applyAlignment="1">
      <alignment horizontal="center"/>
    </xf>
    <xf numFmtId="1" fontId="2" fillId="0" borderId="6" xfId="2" applyNumberFormat="1" applyFont="1" applyFill="1" applyBorder="1" applyAlignment="1">
      <alignment horizontal="center"/>
    </xf>
    <xf numFmtId="1" fontId="2" fillId="0" borderId="7" xfId="2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3" fontId="4" fillId="0" borderId="2" xfId="2" applyNumberFormat="1" applyFont="1" applyFill="1" applyBorder="1" applyAlignment="1">
      <alignment horizontal="center" vertical="center" wrapText="1"/>
    </xf>
    <xf numFmtId="3" fontId="4" fillId="0" borderId="3" xfId="2" applyNumberFormat="1" applyFont="1" applyFill="1" applyBorder="1" applyAlignment="1">
      <alignment horizontal="center" vertical="center" wrapText="1"/>
    </xf>
    <xf numFmtId="3" fontId="4" fillId="0" borderId="4" xfId="2" applyNumberFormat="1" applyFont="1" applyFill="1" applyBorder="1" applyAlignment="1">
      <alignment horizontal="center" vertical="center" wrapText="1"/>
    </xf>
    <xf numFmtId="0" fontId="5" fillId="0" borderId="1" xfId="3" applyFont="1" applyBorder="1" applyAlignment="1">
      <alignment horizontal="left" wrapText="1"/>
    </xf>
    <xf numFmtId="3" fontId="6" fillId="0" borderId="2" xfId="2" applyNumberFormat="1" applyFont="1" applyFill="1" applyBorder="1"/>
    <xf numFmtId="3" fontId="6" fillId="0" borderId="3" xfId="2" applyNumberFormat="1" applyFont="1" applyFill="1" applyBorder="1"/>
    <xf numFmtId="2" fontId="7" fillId="0" borderId="4" xfId="0" applyNumberFormat="1" applyFont="1" applyFill="1" applyBorder="1" applyAlignment="1">
      <alignment horizontal="right"/>
    </xf>
    <xf numFmtId="3" fontId="6" fillId="0" borderId="8" xfId="2" applyNumberFormat="1" applyFont="1" applyFill="1" applyBorder="1"/>
    <xf numFmtId="2" fontId="7" fillId="0" borderId="9" xfId="0" applyNumberFormat="1" applyFont="1" applyFill="1" applyBorder="1" applyAlignment="1">
      <alignment horizontal="right"/>
    </xf>
    <xf numFmtId="0" fontId="6" fillId="0" borderId="1" xfId="3" applyFont="1" applyFill="1" applyBorder="1" applyAlignment="1">
      <alignment horizontal="center" vertical="center"/>
    </xf>
    <xf numFmtId="3" fontId="6" fillId="0" borderId="10" xfId="2" applyNumberFormat="1" applyFont="1" applyFill="1" applyBorder="1"/>
    <xf numFmtId="3" fontId="6" fillId="0" borderId="11" xfId="2" applyNumberFormat="1" applyFont="1" applyFill="1" applyBorder="1"/>
    <xf numFmtId="2" fontId="7" fillId="0" borderId="12" xfId="0" applyNumberFormat="1" applyFont="1" applyFill="1" applyBorder="1" applyAlignment="1">
      <alignment horizontal="right"/>
    </xf>
    <xf numFmtId="3" fontId="6" fillId="0" borderId="13" xfId="2" applyNumberFormat="1" applyFont="1" applyFill="1" applyBorder="1"/>
    <xf numFmtId="2" fontId="7" fillId="0" borderId="14" xfId="0" applyNumberFormat="1" applyFont="1" applyFill="1" applyBorder="1" applyAlignment="1">
      <alignment horizontal="right"/>
    </xf>
    <xf numFmtId="3" fontId="4" fillId="0" borderId="2" xfId="2" applyNumberFormat="1" applyFont="1" applyFill="1" applyBorder="1"/>
    <xf numFmtId="3" fontId="4" fillId="0" borderId="3" xfId="2" applyNumberFormat="1" applyFont="1" applyFill="1" applyBorder="1"/>
    <xf numFmtId="3" fontId="4" fillId="0" borderId="4" xfId="2" applyNumberFormat="1" applyFont="1" applyFill="1" applyBorder="1"/>
    <xf numFmtId="3" fontId="4" fillId="0" borderId="8" xfId="2" applyNumberFormat="1" applyFont="1" applyFill="1" applyBorder="1"/>
    <xf numFmtId="3" fontId="4" fillId="0" borderId="9" xfId="2" applyNumberFormat="1" applyFont="1" applyFill="1" applyBorder="1"/>
    <xf numFmtId="3" fontId="2" fillId="0" borderId="15" xfId="1" applyNumberFormat="1" applyFont="1" applyFill="1" applyBorder="1" applyAlignment="1">
      <alignment horizontal="left"/>
    </xf>
    <xf numFmtId="3" fontId="8" fillId="0" borderId="16" xfId="2" applyNumberFormat="1" applyFont="1" applyFill="1" applyBorder="1"/>
    <xf numFmtId="3" fontId="8" fillId="0" borderId="17" xfId="2" applyNumberFormat="1" applyFont="1" applyFill="1" applyBorder="1"/>
    <xf numFmtId="2" fontId="7" fillId="0" borderId="18" xfId="0" applyNumberFormat="1" applyFont="1" applyFill="1" applyBorder="1"/>
    <xf numFmtId="3" fontId="8" fillId="0" borderId="19" xfId="2" applyNumberFormat="1" applyFont="1" applyFill="1" applyBorder="1"/>
    <xf numFmtId="2" fontId="7" fillId="0" borderId="20" xfId="0" applyNumberFormat="1" applyFont="1" applyFill="1" applyBorder="1"/>
    <xf numFmtId="3" fontId="6" fillId="0" borderId="21" xfId="2" applyNumberFormat="1" applyFont="1" applyFill="1" applyBorder="1"/>
    <xf numFmtId="3" fontId="6" fillId="0" borderId="22" xfId="2" applyNumberFormat="1" applyFont="1" applyFill="1" applyBorder="1"/>
    <xf numFmtId="2" fontId="7" fillId="0" borderId="23" xfId="0" applyNumberFormat="1" applyFont="1" applyFill="1" applyBorder="1" applyAlignment="1">
      <alignment horizontal="right"/>
    </xf>
    <xf numFmtId="3" fontId="6" fillId="0" borderId="24" xfId="2" applyNumberFormat="1" applyFont="1" applyFill="1" applyBorder="1"/>
    <xf numFmtId="2" fontId="7" fillId="0" borderId="25" xfId="0" applyNumberFormat="1" applyFont="1" applyFill="1" applyBorder="1" applyAlignment="1">
      <alignment horizontal="right"/>
    </xf>
    <xf numFmtId="3" fontId="6" fillId="0" borderId="26" xfId="2" applyNumberFormat="1" applyFont="1" applyFill="1" applyBorder="1"/>
    <xf numFmtId="3" fontId="6" fillId="0" borderId="27" xfId="2" applyNumberFormat="1" applyFont="1" applyFill="1" applyBorder="1"/>
    <xf numFmtId="2" fontId="7" fillId="0" borderId="28" xfId="0" applyNumberFormat="1" applyFont="1" applyFill="1" applyBorder="1" applyAlignment="1">
      <alignment horizontal="right"/>
    </xf>
    <xf numFmtId="2" fontId="7" fillId="0" borderId="29" xfId="0" applyNumberFormat="1" applyFont="1" applyFill="1" applyBorder="1" applyAlignment="1">
      <alignment horizontal="right"/>
    </xf>
    <xf numFmtId="3" fontId="6" fillId="0" borderId="30" xfId="2" applyNumberFormat="1" applyFont="1" applyFill="1" applyBorder="1"/>
    <xf numFmtId="0" fontId="9" fillId="0" borderId="31" xfId="4" applyFont="1" applyBorder="1"/>
    <xf numFmtId="3" fontId="10" fillId="0" borderId="21" xfId="0" applyNumberFormat="1" applyFont="1" applyFill="1" applyBorder="1"/>
    <xf numFmtId="164" fontId="10" fillId="0" borderId="22" xfId="0" applyNumberFormat="1" applyFont="1" applyFill="1" applyBorder="1"/>
    <xf numFmtId="2" fontId="10" fillId="0" borderId="23" xfId="0" applyNumberFormat="1" applyFont="1" applyFill="1" applyBorder="1"/>
    <xf numFmtId="3" fontId="10" fillId="0" borderId="24" xfId="0" applyNumberFormat="1" applyFont="1" applyFill="1" applyBorder="1"/>
    <xf numFmtId="2" fontId="10" fillId="0" borderId="25" xfId="0" applyNumberFormat="1" applyFont="1" applyFill="1" applyBorder="1"/>
    <xf numFmtId="3" fontId="10" fillId="0" borderId="32" xfId="0" applyNumberFormat="1" applyFont="1" applyFill="1" applyBorder="1"/>
    <xf numFmtId="164" fontId="10" fillId="0" borderId="33" xfId="0" applyNumberFormat="1" applyFont="1" applyFill="1" applyBorder="1"/>
    <xf numFmtId="2" fontId="10" fillId="0" borderId="34" xfId="0" applyNumberFormat="1" applyFont="1" applyFill="1" applyBorder="1"/>
    <xf numFmtId="3" fontId="10" fillId="0" borderId="35" xfId="0" applyNumberFormat="1" applyFont="1" applyFill="1" applyBorder="1"/>
    <xf numFmtId="2" fontId="10" fillId="0" borderId="36" xfId="0" applyNumberFormat="1" applyFont="1" applyFill="1" applyBorder="1"/>
    <xf numFmtId="0" fontId="9" fillId="0" borderId="31" xfId="4" applyFont="1" applyBorder="1" applyAlignment="1">
      <alignment wrapText="1"/>
    </xf>
    <xf numFmtId="164" fontId="10" fillId="0" borderId="22" xfId="0" applyNumberFormat="1" applyFont="1" applyFill="1" applyBorder="1" applyAlignment="1">
      <alignment horizontal="right"/>
    </xf>
    <xf numFmtId="0" fontId="9" fillId="0" borderId="37" xfId="4" applyFont="1" applyBorder="1"/>
    <xf numFmtId="3" fontId="10" fillId="0" borderId="38" xfId="0" applyNumberFormat="1" applyFont="1" applyFill="1" applyBorder="1"/>
    <xf numFmtId="164" fontId="10" fillId="0" borderId="39" xfId="0" applyNumberFormat="1" applyFont="1" applyFill="1" applyBorder="1"/>
    <xf numFmtId="2" fontId="10" fillId="0" borderId="40" xfId="0" applyNumberFormat="1" applyFont="1" applyFill="1" applyBorder="1"/>
    <xf numFmtId="3" fontId="10" fillId="0" borderId="41" xfId="0" applyNumberFormat="1" applyFont="1" applyFill="1" applyBorder="1"/>
    <xf numFmtId="2" fontId="10" fillId="0" borderId="42" xfId="0" applyNumberFormat="1" applyFont="1" applyFill="1" applyBorder="1"/>
    <xf numFmtId="0" fontId="6" fillId="0" borderId="37" xfId="3" applyFont="1" applyBorder="1" applyAlignment="1">
      <alignment wrapText="1"/>
    </xf>
    <xf numFmtId="3" fontId="8" fillId="0" borderId="38" xfId="2" applyNumberFormat="1" applyFont="1" applyFill="1" applyBorder="1"/>
    <xf numFmtId="3" fontId="8" fillId="0" borderId="39" xfId="2" applyNumberFormat="1" applyFont="1" applyFill="1" applyBorder="1"/>
    <xf numFmtId="2" fontId="7" fillId="0" borderId="40" xfId="0" applyNumberFormat="1" applyFont="1" applyFill="1" applyBorder="1" applyAlignment="1">
      <alignment horizontal="right"/>
    </xf>
    <xf numFmtId="3" fontId="8" fillId="0" borderId="41" xfId="2" applyNumberFormat="1" applyFont="1" applyFill="1" applyBorder="1"/>
    <xf numFmtId="2" fontId="7" fillId="0" borderId="42" xfId="0" applyNumberFormat="1" applyFont="1" applyFill="1" applyBorder="1" applyAlignment="1">
      <alignment horizontal="right"/>
    </xf>
    <xf numFmtId="3" fontId="8" fillId="0" borderId="43" xfId="2" applyNumberFormat="1" applyFont="1" applyFill="1" applyBorder="1"/>
    <xf numFmtId="3" fontId="8" fillId="0" borderId="44" xfId="2" applyNumberFormat="1" applyFont="1" applyFill="1" applyBorder="1"/>
    <xf numFmtId="2" fontId="7" fillId="0" borderId="45" xfId="0" applyNumberFormat="1" applyFont="1" applyFill="1" applyBorder="1" applyAlignment="1">
      <alignment horizontal="right"/>
    </xf>
    <xf numFmtId="3" fontId="8" fillId="0" borderId="46" xfId="2" applyNumberFormat="1" applyFont="1" applyFill="1" applyBorder="1"/>
    <xf numFmtId="2" fontId="7" fillId="0" borderId="47" xfId="0" applyNumberFormat="1" applyFont="1" applyFill="1" applyBorder="1" applyAlignment="1">
      <alignment horizontal="right"/>
    </xf>
    <xf numFmtId="164" fontId="10" fillId="0" borderId="21" xfId="2" applyNumberFormat="1" applyFont="1" applyFill="1" applyBorder="1" applyAlignment="1"/>
    <xf numFmtId="164" fontId="10" fillId="0" borderId="22" xfId="2" applyNumberFormat="1" applyFont="1" applyFill="1" applyBorder="1"/>
    <xf numFmtId="2" fontId="10" fillId="0" borderId="23" xfId="0" applyNumberFormat="1" applyFont="1" applyFill="1" applyBorder="1" applyAlignment="1">
      <alignment horizontal="right"/>
    </xf>
    <xf numFmtId="164" fontId="10" fillId="0" borderId="24" xfId="2" applyNumberFormat="1" applyFont="1" applyFill="1" applyBorder="1" applyAlignment="1"/>
    <xf numFmtId="2" fontId="10" fillId="0" borderId="25" xfId="0" applyNumberFormat="1" applyFont="1" applyFill="1" applyBorder="1" applyAlignment="1">
      <alignment horizontal="right"/>
    </xf>
    <xf numFmtId="0" fontId="9" fillId="0" borderId="48" xfId="4" applyFont="1" applyBorder="1"/>
    <xf numFmtId="2" fontId="10" fillId="0" borderId="12" xfId="0" applyNumberFormat="1" applyFont="1" applyFill="1" applyBorder="1" applyAlignment="1">
      <alignment horizontal="right"/>
    </xf>
    <xf numFmtId="2" fontId="10" fillId="0" borderId="14" xfId="0" applyNumberFormat="1" applyFont="1" applyFill="1" applyBorder="1" applyAlignment="1">
      <alignment horizontal="right"/>
    </xf>
    <xf numFmtId="0" fontId="2" fillId="0" borderId="1" xfId="3" applyFont="1" applyFill="1" applyBorder="1" applyAlignment="1">
      <alignment horizontal="center" wrapText="1"/>
    </xf>
    <xf numFmtId="3" fontId="8" fillId="0" borderId="3" xfId="2" applyNumberFormat="1" applyFont="1" applyFill="1" applyBorder="1"/>
    <xf numFmtId="0" fontId="4" fillId="0" borderId="31" xfId="4" applyFont="1" applyFill="1" applyBorder="1"/>
    <xf numFmtId="1" fontId="10" fillId="0" borderId="21" xfId="2" applyNumberFormat="1" applyFont="1" applyFill="1" applyBorder="1"/>
    <xf numFmtId="1" fontId="10" fillId="0" borderId="22" xfId="2" applyNumberFormat="1" applyFont="1" applyFill="1" applyBorder="1"/>
    <xf numFmtId="1" fontId="10" fillId="0" borderId="24" xfId="2" applyNumberFormat="1" applyFont="1" applyFill="1" applyBorder="1"/>
    <xf numFmtId="3" fontId="10" fillId="0" borderId="21" xfId="2" applyNumberFormat="1" applyFont="1" applyFill="1" applyBorder="1"/>
    <xf numFmtId="3" fontId="10" fillId="0" borderId="22" xfId="2" applyNumberFormat="1" applyFont="1" applyFill="1" applyBorder="1"/>
    <xf numFmtId="3" fontId="10" fillId="0" borderId="24" xfId="2" applyNumberFormat="1" applyFont="1" applyFill="1" applyBorder="1"/>
    <xf numFmtId="0" fontId="4" fillId="0" borderId="31" xfId="4" applyFont="1" applyFill="1" applyBorder="1" applyAlignment="1">
      <alignment wrapText="1"/>
    </xf>
    <xf numFmtId="3" fontId="4" fillId="0" borderId="0" xfId="2" applyNumberFormat="1" applyFont="1" applyFill="1" applyBorder="1"/>
    <xf numFmtId="3" fontId="10" fillId="0" borderId="10" xfId="2" applyNumberFormat="1" applyFont="1" applyFill="1" applyBorder="1"/>
    <xf numFmtId="3" fontId="10" fillId="0" borderId="11" xfId="2" applyNumberFormat="1" applyFont="1" applyFill="1" applyBorder="1"/>
    <xf numFmtId="3" fontId="10" fillId="0" borderId="13" xfId="2" applyNumberFormat="1" applyFont="1" applyFill="1" applyBorder="1"/>
    <xf numFmtId="0" fontId="2" fillId="0" borderId="5" xfId="3" applyFont="1" applyFill="1" applyBorder="1" applyAlignment="1">
      <alignment horizontal="center" wrapText="1"/>
    </xf>
    <xf numFmtId="3" fontId="2" fillId="0" borderId="10" xfId="2" applyNumberFormat="1" applyFont="1" applyFill="1" applyBorder="1"/>
    <xf numFmtId="3" fontId="2" fillId="0" borderId="11" xfId="2" applyNumberFormat="1" applyFont="1" applyFill="1" applyBorder="1"/>
    <xf numFmtId="3" fontId="2" fillId="0" borderId="13" xfId="2" applyNumberFormat="1" applyFont="1" applyFill="1" applyBorder="1"/>
    <xf numFmtId="3" fontId="2" fillId="0" borderId="49" xfId="1" applyNumberFormat="1" applyFont="1" applyFill="1" applyBorder="1" applyAlignment="1">
      <alignment horizontal="left"/>
    </xf>
    <xf numFmtId="3" fontId="2" fillId="0" borderId="38" xfId="2" applyNumberFormat="1" applyFont="1" applyFill="1" applyBorder="1"/>
    <xf numFmtId="3" fontId="2" fillId="0" borderId="41" xfId="2" applyNumberFormat="1" applyFont="1" applyFill="1" applyBorder="1"/>
    <xf numFmtId="0" fontId="4" fillId="0" borderId="50" xfId="4" applyFont="1" applyFill="1" applyBorder="1" applyAlignment="1">
      <alignment wrapText="1"/>
    </xf>
    <xf numFmtId="164" fontId="10" fillId="0" borderId="21" xfId="2" applyNumberFormat="1" applyFont="1" applyFill="1" applyBorder="1" applyAlignment="1">
      <alignment horizontal="right"/>
    </xf>
    <xf numFmtId="164" fontId="10" fillId="0" borderId="22" xfId="2" applyNumberFormat="1" applyFont="1" applyFill="1" applyBorder="1" applyAlignment="1">
      <alignment horizontal="right"/>
    </xf>
    <xf numFmtId="164" fontId="10" fillId="0" borderId="24" xfId="2" applyNumberFormat="1" applyFont="1" applyFill="1" applyBorder="1" applyAlignment="1">
      <alignment horizontal="right"/>
    </xf>
    <xf numFmtId="0" fontId="4" fillId="0" borderId="51" xfId="4" applyFont="1" applyFill="1" applyBorder="1" applyAlignment="1">
      <alignment wrapText="1"/>
    </xf>
    <xf numFmtId="164" fontId="10" fillId="0" borderId="38" xfId="2" applyNumberFormat="1" applyFont="1" applyFill="1" applyBorder="1" applyAlignment="1">
      <alignment horizontal="right"/>
    </xf>
    <xf numFmtId="164" fontId="10" fillId="0" borderId="39" xfId="2" applyNumberFormat="1" applyFont="1" applyFill="1" applyBorder="1" applyAlignment="1">
      <alignment horizontal="right"/>
    </xf>
    <xf numFmtId="2" fontId="10" fillId="0" borderId="40" xfId="0" applyNumberFormat="1" applyFont="1" applyFill="1" applyBorder="1" applyAlignment="1">
      <alignment horizontal="right"/>
    </xf>
    <xf numFmtId="164" fontId="10" fillId="0" borderId="41" xfId="2" applyNumberFormat="1" applyFont="1" applyFill="1" applyBorder="1" applyAlignment="1">
      <alignment horizontal="right"/>
    </xf>
    <xf numFmtId="2" fontId="10" fillId="0" borderId="42" xfId="0" applyNumberFormat="1" applyFont="1" applyFill="1" applyBorder="1" applyAlignment="1">
      <alignment horizontal="right"/>
    </xf>
    <xf numFmtId="3" fontId="2" fillId="0" borderId="37" xfId="1" applyNumberFormat="1" applyFont="1" applyFill="1" applyBorder="1" applyAlignment="1">
      <alignment horizontal="left" vertical="center" wrapText="1"/>
    </xf>
    <xf numFmtId="3" fontId="2" fillId="0" borderId="39" xfId="2" applyNumberFormat="1" applyFont="1" applyFill="1" applyBorder="1"/>
    <xf numFmtId="0" fontId="4" fillId="0" borderId="52" xfId="4" applyFont="1" applyFill="1" applyBorder="1" applyAlignment="1">
      <alignment wrapText="1"/>
    </xf>
    <xf numFmtId="164" fontId="10" fillId="0" borderId="53" xfId="2" applyNumberFormat="1" applyFont="1" applyFill="1" applyBorder="1" applyAlignment="1">
      <alignment horizontal="right"/>
    </xf>
    <xf numFmtId="164" fontId="10" fillId="0" borderId="54" xfId="2" applyNumberFormat="1" applyFont="1" applyFill="1" applyBorder="1" applyAlignment="1">
      <alignment horizontal="right"/>
    </xf>
    <xf numFmtId="2" fontId="10" fillId="0" borderId="55" xfId="0" applyNumberFormat="1" applyFont="1" applyFill="1" applyBorder="1" applyAlignment="1">
      <alignment horizontal="right"/>
    </xf>
    <xf numFmtId="164" fontId="10" fillId="0" borderId="56" xfId="2" applyNumberFormat="1" applyFont="1" applyFill="1" applyBorder="1" applyAlignment="1">
      <alignment horizontal="right"/>
    </xf>
    <xf numFmtId="2" fontId="10" fillId="0" borderId="57" xfId="0" applyNumberFormat="1" applyFont="1" applyFill="1" applyBorder="1" applyAlignment="1">
      <alignment horizontal="right"/>
    </xf>
  </cellXfs>
  <cellStyles count="5">
    <cellStyle name="Normal" xfId="0" builtinId="0"/>
    <cellStyle name="Normal_p2001ginka" xfId="2" xr:uid="{B0B89CB1-0391-4F94-BC4B-977982F72256}"/>
    <cellStyle name="Normal_POKBUD97" xfId="1" xr:uid="{46BD05D2-7BFF-47B8-BEE7-8043FA9209E3}"/>
    <cellStyle name="Normal_TAB1op99" xfId="4" xr:uid="{DDC4E431-1BAD-487F-AA99-46E024A7D065}"/>
    <cellStyle name="Normal_ТАБ2000" xfId="3" xr:uid="{D47812C1-DF41-45A1-8516-997F8AD34E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C7D81-5722-4FC0-ADAC-86D08912C28E}">
  <dimension ref="A1:AE36"/>
  <sheetViews>
    <sheetView tabSelected="1" workbookViewId="0">
      <selection sqref="A1:XFD1048576"/>
    </sheetView>
  </sheetViews>
  <sheetFormatPr defaultColWidth="10.28515625" defaultRowHeight="12.75"/>
  <cols>
    <col min="1" max="1" width="48.42578125" style="3" customWidth="1"/>
    <col min="2" max="2" width="10" style="3" bestFit="1" customWidth="1"/>
    <col min="3" max="3" width="9.7109375" style="3" bestFit="1" customWidth="1"/>
    <col min="4" max="4" width="13.140625" style="3" bestFit="1" customWidth="1"/>
    <col min="5" max="5" width="10" style="3" bestFit="1" customWidth="1"/>
    <col min="6" max="6" width="9.7109375" style="3" bestFit="1" customWidth="1"/>
    <col min="7" max="7" width="13.140625" style="3" bestFit="1" customWidth="1"/>
    <col min="8" max="8" width="10" style="3" bestFit="1" customWidth="1"/>
    <col min="9" max="9" width="9.7109375" style="3" bestFit="1" customWidth="1"/>
    <col min="10" max="10" width="13.140625" style="3" bestFit="1" customWidth="1"/>
    <col min="11" max="11" width="10" style="3" bestFit="1" customWidth="1"/>
    <col min="12" max="12" width="9.7109375" style="3" bestFit="1" customWidth="1"/>
    <col min="13" max="13" width="13.140625" style="3" bestFit="1" customWidth="1"/>
    <col min="14" max="14" width="10" style="3" bestFit="1" customWidth="1"/>
    <col min="15" max="15" width="9.7109375" style="3" bestFit="1" customWidth="1"/>
    <col min="16" max="16" width="13.140625" style="3" bestFit="1" customWidth="1"/>
    <col min="17" max="17" width="10" style="3" bestFit="1" customWidth="1"/>
    <col min="18" max="18" width="9.7109375" style="3" bestFit="1" customWidth="1"/>
    <col min="19" max="19" width="13.140625" style="3" bestFit="1" customWidth="1"/>
    <col min="20" max="20" width="10" style="3" bestFit="1" customWidth="1"/>
    <col min="21" max="21" width="9.7109375" style="3" bestFit="1" customWidth="1"/>
    <col min="22" max="22" width="13.140625" style="3" bestFit="1" customWidth="1"/>
    <col min="23" max="23" width="10" style="3" bestFit="1" customWidth="1"/>
    <col min="24" max="24" width="9.7109375" style="3" bestFit="1" customWidth="1"/>
    <col min="25" max="25" width="13.140625" style="3" bestFit="1" customWidth="1"/>
    <col min="26" max="26" width="10" style="3" bestFit="1" customWidth="1"/>
    <col min="27" max="27" width="9.7109375" style="3" bestFit="1" customWidth="1"/>
    <col min="28" max="28" width="13.140625" style="3" customWidth="1"/>
    <col min="29" max="29" width="10" style="3" bestFit="1" customWidth="1"/>
    <col min="30" max="30" width="9.7109375" style="3" bestFit="1" customWidth="1"/>
    <col min="31" max="31" width="13.140625" style="3" customWidth="1"/>
    <col min="32" max="16384" width="10.28515625" style="3"/>
  </cols>
  <sheetData>
    <row r="1" spans="1:3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31" ht="13.5" thickBo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1:31" ht="13.5" thickBot="1">
      <c r="A3" s="5"/>
      <c r="B3" s="6">
        <v>2013</v>
      </c>
      <c r="C3" s="7"/>
      <c r="D3" s="8"/>
      <c r="E3" s="9">
        <v>2014</v>
      </c>
      <c r="F3" s="10"/>
      <c r="G3" s="11"/>
      <c r="H3" s="10">
        <v>2015</v>
      </c>
      <c r="I3" s="10"/>
      <c r="J3" s="10"/>
      <c r="K3" s="9">
        <v>2016</v>
      </c>
      <c r="L3" s="10"/>
      <c r="M3" s="11"/>
      <c r="N3" s="10">
        <v>2017</v>
      </c>
      <c r="O3" s="10"/>
      <c r="P3" s="10"/>
      <c r="Q3" s="9">
        <v>2018</v>
      </c>
      <c r="R3" s="10"/>
      <c r="S3" s="11"/>
      <c r="T3" s="10">
        <v>2019</v>
      </c>
      <c r="U3" s="10"/>
      <c r="V3" s="10"/>
      <c r="W3" s="9">
        <v>2020</v>
      </c>
      <c r="X3" s="10"/>
      <c r="Y3" s="11"/>
      <c r="Z3" s="9">
        <v>2021</v>
      </c>
      <c r="AA3" s="10"/>
      <c r="AB3" s="11"/>
      <c r="AC3" s="10">
        <v>2022</v>
      </c>
      <c r="AD3" s="10"/>
      <c r="AE3" s="11"/>
    </row>
    <row r="4" spans="1:31" ht="64.5" thickBot="1">
      <c r="A4" s="12" t="s">
        <v>1</v>
      </c>
      <c r="B4" s="13" t="s">
        <v>2</v>
      </c>
      <c r="C4" s="14" t="s">
        <v>3</v>
      </c>
      <c r="D4" s="15" t="s">
        <v>4</v>
      </c>
      <c r="E4" s="13" t="s">
        <v>2</v>
      </c>
      <c r="F4" s="14" t="s">
        <v>3</v>
      </c>
      <c r="G4" s="15" t="s">
        <v>4</v>
      </c>
      <c r="H4" s="13" t="s">
        <v>2</v>
      </c>
      <c r="I4" s="14" t="s">
        <v>3</v>
      </c>
      <c r="J4" s="15" t="s">
        <v>4</v>
      </c>
      <c r="K4" s="13" t="s">
        <v>2</v>
      </c>
      <c r="L4" s="14" t="s">
        <v>3</v>
      </c>
      <c r="M4" s="15" t="s">
        <v>4</v>
      </c>
      <c r="N4" s="13" t="s">
        <v>2</v>
      </c>
      <c r="O4" s="14" t="s">
        <v>3</v>
      </c>
      <c r="P4" s="15" t="s">
        <v>4</v>
      </c>
      <c r="Q4" s="13" t="s">
        <v>2</v>
      </c>
      <c r="R4" s="14" t="s">
        <v>3</v>
      </c>
      <c r="S4" s="15" t="s">
        <v>4</v>
      </c>
      <c r="T4" s="13" t="s">
        <v>2</v>
      </c>
      <c r="U4" s="14" t="s">
        <v>3</v>
      </c>
      <c r="V4" s="15" t="s">
        <v>4</v>
      </c>
      <c r="W4" s="13" t="s">
        <v>2</v>
      </c>
      <c r="X4" s="14" t="s">
        <v>3</v>
      </c>
      <c r="Y4" s="15" t="s">
        <v>4</v>
      </c>
      <c r="Z4" s="13" t="s">
        <v>2</v>
      </c>
      <c r="AA4" s="14" t="s">
        <v>3</v>
      </c>
      <c r="AB4" s="15" t="s">
        <v>4</v>
      </c>
      <c r="AC4" s="13" t="s">
        <v>2</v>
      </c>
      <c r="AD4" s="14" t="s">
        <v>3</v>
      </c>
      <c r="AE4" s="15" t="s">
        <v>4</v>
      </c>
    </row>
    <row r="5" spans="1:31" ht="15.75" thickBot="1">
      <c r="A5" s="16" t="s">
        <v>5</v>
      </c>
      <c r="B5" s="17">
        <f>B6+B18+B30</f>
        <v>2195904</v>
      </c>
      <c r="C5" s="18">
        <f>C6+C18+C30</f>
        <v>2677598</v>
      </c>
      <c r="D5" s="19">
        <v>293.96004293637912</v>
      </c>
      <c r="E5" s="17">
        <v>2181896</v>
      </c>
      <c r="F5" s="18">
        <v>2669060</v>
      </c>
      <c r="G5" s="19">
        <v>310</v>
      </c>
      <c r="H5" s="20">
        <f>H6+H18+H30</f>
        <v>2177716</v>
      </c>
      <c r="I5" s="18">
        <f>I6+I18+I30</f>
        <v>2658461</v>
      </c>
      <c r="J5" s="21">
        <v>321.77999999999997</v>
      </c>
      <c r="K5" s="17">
        <f>K7+K15+K30+K18</f>
        <v>2180890</v>
      </c>
      <c r="L5" s="18">
        <f>L7+L15+L30+L18</f>
        <v>2625152</v>
      </c>
      <c r="M5" s="19">
        <v>332.68</v>
      </c>
      <c r="N5" s="20">
        <f>N7+N15+N30+N18</f>
        <v>2172753</v>
      </c>
      <c r="O5" s="18">
        <f>O7+O15+O30+O18</f>
        <v>2577223</v>
      </c>
      <c r="P5" s="21">
        <v>345.46</v>
      </c>
      <c r="Q5" s="17">
        <v>2162890</v>
      </c>
      <c r="R5" s="18">
        <v>2532369</v>
      </c>
      <c r="S5" s="19">
        <v>364.32</v>
      </c>
      <c r="T5" s="20">
        <f>T7+T15+T18+T30</f>
        <v>2145271</v>
      </c>
      <c r="U5" s="18">
        <f>U7+U15+U18+U30</f>
        <v>2162013</v>
      </c>
      <c r="V5" s="21">
        <v>383.03</v>
      </c>
      <c r="W5" s="17">
        <f>W7+W15+W18+W30</f>
        <v>2123017</v>
      </c>
      <c r="X5" s="18">
        <f>X7+X15+X18+X30</f>
        <v>2138389</v>
      </c>
      <c r="Y5" s="19">
        <v>437.17</v>
      </c>
      <c r="Z5" s="17">
        <f>Z7+Z15+Z18+Z30</f>
        <v>2080454</v>
      </c>
      <c r="AA5" s="18">
        <f>AA7+AA15+AA18+AA30</f>
        <v>2094528</v>
      </c>
      <c r="AB5" s="19">
        <v>536.71</v>
      </c>
      <c r="AC5" s="20">
        <f>AC7+AC15+AC18+AC30</f>
        <v>2036543</v>
      </c>
      <c r="AD5" s="18">
        <f>AD7+AD15+AD18+AD30</f>
        <v>2049318</v>
      </c>
      <c r="AE5" s="19">
        <v>674.54</v>
      </c>
    </row>
    <row r="6" spans="1:31" ht="13.5" thickBot="1">
      <c r="A6" s="22" t="s">
        <v>6</v>
      </c>
      <c r="B6" s="23">
        <f>B7+B15</f>
        <v>2127755</v>
      </c>
      <c r="C6" s="24">
        <f>C7+C15</f>
        <v>2135170</v>
      </c>
      <c r="D6" s="25">
        <v>298.00546371841057</v>
      </c>
      <c r="E6" s="23">
        <v>2114233</v>
      </c>
      <c r="F6" s="24">
        <v>2121247</v>
      </c>
      <c r="G6" s="25">
        <v>314.31</v>
      </c>
      <c r="H6" s="26">
        <f>H7+H15</f>
        <v>2110752</v>
      </c>
      <c r="I6" s="24">
        <f>I7+I15</f>
        <v>2117298</v>
      </c>
      <c r="J6" s="27">
        <v>326.31</v>
      </c>
      <c r="K6" s="28"/>
      <c r="L6" s="29"/>
      <c r="M6" s="30"/>
      <c r="N6" s="31"/>
      <c r="O6" s="29"/>
      <c r="P6" s="32"/>
      <c r="Q6" s="28"/>
      <c r="R6" s="29"/>
      <c r="S6" s="30"/>
      <c r="T6" s="31"/>
      <c r="U6" s="29"/>
      <c r="V6" s="32"/>
      <c r="W6" s="28"/>
      <c r="X6" s="29"/>
      <c r="Y6" s="30"/>
      <c r="Z6" s="28"/>
      <c r="AA6" s="29"/>
      <c r="AB6" s="30"/>
      <c r="AC6" s="31"/>
      <c r="AD6" s="29"/>
      <c r="AE6" s="30"/>
    </row>
    <row r="7" spans="1:31">
      <c r="A7" s="33" t="s">
        <v>7</v>
      </c>
      <c r="B7" s="34">
        <f>SUM(B8:B14)</f>
        <v>2033563</v>
      </c>
      <c r="C7" s="35">
        <f>SUM(C8:C14)</f>
        <v>2040962</v>
      </c>
      <c r="D7" s="36">
        <v>288.77194115123717</v>
      </c>
      <c r="E7" s="34">
        <v>2020778</v>
      </c>
      <c r="F7" s="35">
        <v>2027773</v>
      </c>
      <c r="G7" s="36">
        <v>304.45</v>
      </c>
      <c r="H7" s="37">
        <f>SUM(H8:H14)</f>
        <v>2017197</v>
      </c>
      <c r="I7" s="35">
        <f>SUM(I8:I14)</f>
        <v>2023728</v>
      </c>
      <c r="J7" s="38">
        <v>315.83999999999997</v>
      </c>
      <c r="K7" s="39">
        <f>SUM(K8:K14)</f>
        <v>2015704</v>
      </c>
      <c r="L7" s="40">
        <f>SUM(L8:L14)</f>
        <v>2021728</v>
      </c>
      <c r="M7" s="41">
        <v>325.64614978383457</v>
      </c>
      <c r="N7" s="42">
        <f>SUM(N8:N14)</f>
        <v>2007288</v>
      </c>
      <c r="O7" s="40">
        <f>SUM(O8:O14)</f>
        <v>2012650</v>
      </c>
      <c r="P7" s="43">
        <v>338.17</v>
      </c>
      <c r="Q7" s="39">
        <v>1998946</v>
      </c>
      <c r="R7" s="40">
        <v>2003672</v>
      </c>
      <c r="S7" s="41">
        <v>357.50453040735391</v>
      </c>
      <c r="T7" s="44">
        <f>SUM(T8:T14)</f>
        <v>1984079</v>
      </c>
      <c r="U7" s="45">
        <f>SUM(U8:U14)</f>
        <v>1988472</v>
      </c>
      <c r="V7" s="46">
        <v>375.39</v>
      </c>
      <c r="W7" s="44">
        <f>SUM(W8:W14)</f>
        <v>1964815</v>
      </c>
      <c r="X7" s="45">
        <f>SUM(X8:X14)</f>
        <v>1968865</v>
      </c>
      <c r="Y7" s="47">
        <v>428.62</v>
      </c>
      <c r="Z7" s="44">
        <f>SUM(Z8:Z14)</f>
        <v>1926413</v>
      </c>
      <c r="AA7" s="45">
        <f>SUM(AA8:AA14)</f>
        <v>1930014</v>
      </c>
      <c r="AB7" s="47">
        <v>528.54</v>
      </c>
      <c r="AC7" s="48">
        <f>SUM(AC8:AC14)</f>
        <v>1886270</v>
      </c>
      <c r="AD7" s="45">
        <f>SUM(AD8:AD14)</f>
        <v>1889599</v>
      </c>
      <c r="AE7" s="47">
        <v>665.39</v>
      </c>
    </row>
    <row r="8" spans="1:31">
      <c r="A8" s="49" t="s">
        <v>8</v>
      </c>
      <c r="B8" s="50">
        <v>442927</v>
      </c>
      <c r="C8" s="51">
        <v>446098</v>
      </c>
      <c r="D8" s="52">
        <v>217.62225818626246</v>
      </c>
      <c r="E8" s="50">
        <v>448102</v>
      </c>
      <c r="F8" s="51">
        <v>451087</v>
      </c>
      <c r="G8" s="52">
        <v>228.05</v>
      </c>
      <c r="H8" s="53">
        <v>449919</v>
      </c>
      <c r="I8" s="51">
        <v>452707</v>
      </c>
      <c r="J8" s="54">
        <v>234.51</v>
      </c>
      <c r="K8" s="55">
        <v>454145</v>
      </c>
      <c r="L8" s="56">
        <v>456723</v>
      </c>
      <c r="M8" s="57">
        <v>238.14878093325532</v>
      </c>
      <c r="N8" s="58">
        <v>456383</v>
      </c>
      <c r="O8" s="56">
        <v>458711</v>
      </c>
      <c r="P8" s="59">
        <v>248.43</v>
      </c>
      <c r="Q8" s="55">
        <v>456463</v>
      </c>
      <c r="R8" s="56">
        <v>458560</v>
      </c>
      <c r="S8" s="57">
        <v>267.78896054149158</v>
      </c>
      <c r="T8" s="58">
        <v>451793</v>
      </c>
      <c r="U8" s="56">
        <v>453729</v>
      </c>
      <c r="V8" s="59">
        <v>268.85000000000002</v>
      </c>
      <c r="W8" s="55">
        <v>444595</v>
      </c>
      <c r="X8" s="56">
        <v>446387</v>
      </c>
      <c r="Y8" s="57">
        <v>304.27999999999997</v>
      </c>
      <c r="Z8" s="55">
        <v>438476</v>
      </c>
      <c r="AA8" s="56">
        <v>440099</v>
      </c>
      <c r="AB8" s="57">
        <v>399.21</v>
      </c>
      <c r="AC8" s="58">
        <v>435047</v>
      </c>
      <c r="AD8" s="56">
        <v>436537</v>
      </c>
      <c r="AE8" s="57">
        <v>519.02</v>
      </c>
    </row>
    <row r="9" spans="1:31">
      <c r="A9" s="49" t="s">
        <v>9</v>
      </c>
      <c r="B9" s="50">
        <v>1577276</v>
      </c>
      <c r="C9" s="51">
        <v>1581339</v>
      </c>
      <c r="D9" s="52">
        <v>309.17956975507138</v>
      </c>
      <c r="E9" s="50">
        <v>1561151</v>
      </c>
      <c r="F9" s="51">
        <v>1565013</v>
      </c>
      <c r="G9" s="52">
        <v>326.77</v>
      </c>
      <c r="H9" s="53">
        <v>1557388</v>
      </c>
      <c r="I9" s="51">
        <v>1561000</v>
      </c>
      <c r="J9" s="54">
        <v>339.68</v>
      </c>
      <c r="K9" s="50">
        <v>1552992</v>
      </c>
      <c r="L9" s="51">
        <v>1556321</v>
      </c>
      <c r="M9" s="52">
        <v>351.53878994440788</v>
      </c>
      <c r="N9" s="53">
        <v>1543493</v>
      </c>
      <c r="O9" s="51">
        <v>1546427</v>
      </c>
      <c r="P9" s="54">
        <v>364.96</v>
      </c>
      <c r="Q9" s="50">
        <v>1535996</v>
      </c>
      <c r="R9" s="51">
        <v>1538547</v>
      </c>
      <c r="S9" s="52">
        <v>384.36077453379397</v>
      </c>
      <c r="T9" s="53">
        <v>1526592</v>
      </c>
      <c r="U9" s="51">
        <v>1528980</v>
      </c>
      <c r="V9" s="54">
        <v>407.13</v>
      </c>
      <c r="W9" s="50">
        <v>1515198</v>
      </c>
      <c r="X9" s="51">
        <v>1517396</v>
      </c>
      <c r="Y9" s="52">
        <v>465.33</v>
      </c>
      <c r="Z9" s="50">
        <v>1483627</v>
      </c>
      <c r="AA9" s="51">
        <v>1485557</v>
      </c>
      <c r="AB9" s="52">
        <v>566.91999999999996</v>
      </c>
      <c r="AC9" s="53">
        <v>1447580</v>
      </c>
      <c r="AD9" s="51">
        <v>1449379</v>
      </c>
      <c r="AE9" s="52">
        <v>709.51</v>
      </c>
    </row>
    <row r="10" spans="1:31">
      <c r="A10" s="60" t="s">
        <v>10</v>
      </c>
      <c r="B10" s="50">
        <v>4197</v>
      </c>
      <c r="C10" s="51">
        <v>4292</v>
      </c>
      <c r="D10" s="52">
        <v>215.76072253990947</v>
      </c>
      <c r="E10" s="50">
        <v>3093</v>
      </c>
      <c r="F10" s="51">
        <v>3177</v>
      </c>
      <c r="G10" s="52">
        <v>223.6</v>
      </c>
      <c r="H10" s="53">
        <v>2162</v>
      </c>
      <c r="I10" s="51">
        <v>2240</v>
      </c>
      <c r="J10" s="54">
        <v>230.43</v>
      </c>
      <c r="K10" s="50">
        <v>1480</v>
      </c>
      <c r="L10" s="51">
        <v>1550</v>
      </c>
      <c r="M10" s="52">
        <v>237.14211024576034</v>
      </c>
      <c r="N10" s="53">
        <v>988</v>
      </c>
      <c r="O10" s="51">
        <v>1048</v>
      </c>
      <c r="P10" s="54">
        <v>250.36</v>
      </c>
      <c r="Q10" s="50">
        <v>634</v>
      </c>
      <c r="R10" s="51">
        <v>684</v>
      </c>
      <c r="S10" s="52">
        <v>283.45157585555717</v>
      </c>
      <c r="T10" s="53">
        <v>410</v>
      </c>
      <c r="U10" s="51">
        <v>452</v>
      </c>
      <c r="V10" s="54">
        <v>289.3</v>
      </c>
      <c r="W10" s="50">
        <v>261</v>
      </c>
      <c r="X10" s="51">
        <v>300</v>
      </c>
      <c r="Y10" s="52">
        <v>322.10000000000002</v>
      </c>
      <c r="Z10" s="50">
        <v>162</v>
      </c>
      <c r="AA10" s="51">
        <v>194</v>
      </c>
      <c r="AB10" s="52">
        <v>453.86</v>
      </c>
      <c r="AC10" s="53">
        <v>93</v>
      </c>
      <c r="AD10" s="51">
        <v>120</v>
      </c>
      <c r="AE10" s="52">
        <v>572.74</v>
      </c>
    </row>
    <row r="11" spans="1:31">
      <c r="A11" s="60" t="s">
        <v>11</v>
      </c>
      <c r="B11" s="50">
        <v>1052</v>
      </c>
      <c r="C11" s="51">
        <v>1078</v>
      </c>
      <c r="D11" s="52">
        <v>219.31143773764256</v>
      </c>
      <c r="E11" s="50">
        <v>920</v>
      </c>
      <c r="F11" s="51">
        <v>945</v>
      </c>
      <c r="G11" s="52">
        <v>228.34</v>
      </c>
      <c r="H11" s="53">
        <v>803</v>
      </c>
      <c r="I11" s="51">
        <v>824</v>
      </c>
      <c r="J11" s="54">
        <v>234.75</v>
      </c>
      <c r="K11" s="50">
        <v>689</v>
      </c>
      <c r="L11" s="51">
        <v>708</v>
      </c>
      <c r="M11" s="52">
        <v>242.55151987671607</v>
      </c>
      <c r="N11" s="53">
        <v>581</v>
      </c>
      <c r="O11" s="51">
        <v>595</v>
      </c>
      <c r="P11" s="54">
        <v>258.99</v>
      </c>
      <c r="Q11" s="50">
        <v>501</v>
      </c>
      <c r="R11" s="51">
        <v>510</v>
      </c>
      <c r="S11" s="52">
        <v>289.9646921965296</v>
      </c>
      <c r="T11" s="53">
        <v>429</v>
      </c>
      <c r="U11" s="51">
        <v>438</v>
      </c>
      <c r="V11" s="54">
        <v>287.77999999999997</v>
      </c>
      <c r="W11" s="50">
        <v>362</v>
      </c>
      <c r="X11" s="51">
        <v>370</v>
      </c>
      <c r="Y11" s="52">
        <v>327.83</v>
      </c>
      <c r="Z11" s="50">
        <v>301</v>
      </c>
      <c r="AA11" s="51">
        <v>306</v>
      </c>
      <c r="AB11" s="52">
        <v>446.32</v>
      </c>
      <c r="AC11" s="53">
        <v>249</v>
      </c>
      <c r="AD11" s="51">
        <v>253</v>
      </c>
      <c r="AE11" s="52">
        <v>593.61</v>
      </c>
    </row>
    <row r="12" spans="1:31">
      <c r="A12" s="60" t="s">
        <v>12</v>
      </c>
      <c r="B12" s="50">
        <v>1029</v>
      </c>
      <c r="C12" s="51">
        <v>1038</v>
      </c>
      <c r="D12" s="52">
        <v>228.25110139293812</v>
      </c>
      <c r="E12" s="50">
        <v>967</v>
      </c>
      <c r="F12" s="51">
        <v>975</v>
      </c>
      <c r="G12" s="52">
        <v>239.36</v>
      </c>
      <c r="H12" s="53">
        <v>893</v>
      </c>
      <c r="I12" s="51">
        <v>901</v>
      </c>
      <c r="J12" s="54">
        <v>247.44</v>
      </c>
      <c r="K12" s="50">
        <v>835</v>
      </c>
      <c r="L12" s="51">
        <v>841</v>
      </c>
      <c r="M12" s="52">
        <v>253.16116497959737</v>
      </c>
      <c r="N12" s="53">
        <v>778</v>
      </c>
      <c r="O12" s="51">
        <v>784</v>
      </c>
      <c r="P12" s="54">
        <v>269.97000000000003</v>
      </c>
      <c r="Q12" s="50">
        <v>724</v>
      </c>
      <c r="R12" s="51">
        <v>728</v>
      </c>
      <c r="S12" s="52">
        <v>300.76885071751695</v>
      </c>
      <c r="T12" s="53">
        <v>675</v>
      </c>
      <c r="U12" s="51">
        <v>679</v>
      </c>
      <c r="V12" s="54">
        <v>293.13</v>
      </c>
      <c r="W12" s="50">
        <v>632</v>
      </c>
      <c r="X12" s="51">
        <v>634</v>
      </c>
      <c r="Y12" s="52">
        <v>334.4</v>
      </c>
      <c r="Z12" s="50">
        <v>589</v>
      </c>
      <c r="AA12" s="51">
        <v>590</v>
      </c>
      <c r="AB12" s="52">
        <v>442.66</v>
      </c>
      <c r="AC12" s="53">
        <v>541</v>
      </c>
      <c r="AD12" s="51">
        <v>542</v>
      </c>
      <c r="AE12" s="52">
        <v>592.76</v>
      </c>
    </row>
    <row r="13" spans="1:31">
      <c r="A13" s="60" t="s">
        <v>13</v>
      </c>
      <c r="B13" s="50">
        <v>6947</v>
      </c>
      <c r="C13" s="61">
        <v>6981</v>
      </c>
      <c r="D13" s="52">
        <v>257.02917314428288</v>
      </c>
      <c r="E13" s="50">
        <v>6425</v>
      </c>
      <c r="F13" s="61">
        <v>6455</v>
      </c>
      <c r="G13" s="52">
        <v>269.81</v>
      </c>
      <c r="H13" s="53">
        <v>5928</v>
      </c>
      <c r="I13" s="61">
        <v>5952</v>
      </c>
      <c r="J13" s="54">
        <v>278.12</v>
      </c>
      <c r="K13" s="50">
        <v>5472</v>
      </c>
      <c r="L13" s="61">
        <v>5494</v>
      </c>
      <c r="M13" s="52">
        <v>286.16162275886012</v>
      </c>
      <c r="N13" s="53">
        <v>4988</v>
      </c>
      <c r="O13" s="61">
        <v>5008</v>
      </c>
      <c r="P13" s="54">
        <v>298.45</v>
      </c>
      <c r="Q13" s="50">
        <v>4560</v>
      </c>
      <c r="R13" s="61">
        <v>4575</v>
      </c>
      <c r="S13" s="52">
        <v>320.02376730358509</v>
      </c>
      <c r="T13" s="53">
        <v>4121</v>
      </c>
      <c r="U13" s="61">
        <v>4135</v>
      </c>
      <c r="V13" s="54">
        <v>328.94</v>
      </c>
      <c r="W13" s="50">
        <v>3713</v>
      </c>
      <c r="X13" s="61">
        <v>3724</v>
      </c>
      <c r="Y13" s="52">
        <v>372.64</v>
      </c>
      <c r="Z13" s="50">
        <v>3214</v>
      </c>
      <c r="AA13" s="61">
        <v>3224</v>
      </c>
      <c r="AB13" s="52">
        <v>483.01</v>
      </c>
      <c r="AC13" s="53">
        <v>2730</v>
      </c>
      <c r="AD13" s="61">
        <v>2738</v>
      </c>
      <c r="AE13" s="52">
        <v>620.54999999999995</v>
      </c>
    </row>
    <row r="14" spans="1:31">
      <c r="A14" s="62" t="s">
        <v>14</v>
      </c>
      <c r="B14" s="63">
        <v>135</v>
      </c>
      <c r="C14" s="64">
        <v>136</v>
      </c>
      <c r="D14" s="65">
        <v>199.48527777777781</v>
      </c>
      <c r="E14" s="63">
        <v>120</v>
      </c>
      <c r="F14" s="64">
        <v>121</v>
      </c>
      <c r="G14" s="65">
        <v>207.64</v>
      </c>
      <c r="H14" s="66">
        <v>104</v>
      </c>
      <c r="I14" s="64">
        <v>104</v>
      </c>
      <c r="J14" s="67">
        <v>212.97</v>
      </c>
      <c r="K14" s="63">
        <v>91</v>
      </c>
      <c r="L14" s="64">
        <v>91</v>
      </c>
      <c r="M14" s="65">
        <v>218.52550266101582</v>
      </c>
      <c r="N14" s="66">
        <v>77</v>
      </c>
      <c r="O14" s="64">
        <v>77</v>
      </c>
      <c r="P14" s="67">
        <v>234.2</v>
      </c>
      <c r="Q14" s="63">
        <v>68</v>
      </c>
      <c r="R14" s="64">
        <v>68</v>
      </c>
      <c r="S14" s="65">
        <v>262.36568369858617</v>
      </c>
      <c r="T14" s="66">
        <v>59</v>
      </c>
      <c r="U14" s="64">
        <v>59</v>
      </c>
      <c r="V14" s="67">
        <v>271.60000000000002</v>
      </c>
      <c r="W14" s="63">
        <v>54</v>
      </c>
      <c r="X14" s="64">
        <v>54</v>
      </c>
      <c r="Y14" s="65">
        <v>307.33999999999997</v>
      </c>
      <c r="Z14" s="63">
        <v>44</v>
      </c>
      <c r="AA14" s="64">
        <v>44</v>
      </c>
      <c r="AB14" s="65">
        <v>421.44</v>
      </c>
      <c r="AC14" s="66">
        <v>30</v>
      </c>
      <c r="AD14" s="64">
        <v>30</v>
      </c>
      <c r="AE14" s="65">
        <v>542</v>
      </c>
    </row>
    <row r="15" spans="1:31" ht="25.5">
      <c r="A15" s="68" t="s">
        <v>15</v>
      </c>
      <c r="B15" s="69">
        <f>SUM(B16:B17)</f>
        <v>94192</v>
      </c>
      <c r="C15" s="70">
        <f>SUM(C16:C17)</f>
        <v>94208</v>
      </c>
      <c r="D15" s="71">
        <v>497.353071288786</v>
      </c>
      <c r="E15" s="69">
        <v>93455</v>
      </c>
      <c r="F15" s="70">
        <v>93474</v>
      </c>
      <c r="G15" s="71">
        <v>527.61</v>
      </c>
      <c r="H15" s="72">
        <f>SUM(H16:H17)</f>
        <v>93555</v>
      </c>
      <c r="I15" s="70">
        <f>SUM(I16:I17)</f>
        <v>93570</v>
      </c>
      <c r="J15" s="73">
        <v>552.21</v>
      </c>
      <c r="K15" s="74">
        <f>SUM(K16:K17)</f>
        <v>97609</v>
      </c>
      <c r="L15" s="75">
        <f>SUM(L16:L17)</f>
        <v>97624</v>
      </c>
      <c r="M15" s="76">
        <v>582.73761177616223</v>
      </c>
      <c r="N15" s="77">
        <f>SUM(N16:N17)</f>
        <v>97628</v>
      </c>
      <c r="O15" s="75">
        <f>SUM(O16:O17)</f>
        <v>97643</v>
      </c>
      <c r="P15" s="78">
        <v>607.36</v>
      </c>
      <c r="Q15" s="74">
        <v>96107</v>
      </c>
      <c r="R15" s="75">
        <v>96124</v>
      </c>
      <c r="S15" s="76">
        <v>629.6622054094305</v>
      </c>
      <c r="T15" s="74">
        <f>SUM(T16:T17)</f>
        <v>94053</v>
      </c>
      <c r="U15" s="75">
        <f>SUM(U16:U17)</f>
        <v>94071</v>
      </c>
      <c r="V15" s="78">
        <v>677.69</v>
      </c>
      <c r="W15" s="74">
        <f>SUM(W16:W17)</f>
        <v>91910</v>
      </c>
      <c r="X15" s="75">
        <f>SUM(X16:X17)</f>
        <v>91929</v>
      </c>
      <c r="Y15" s="76">
        <v>778.04</v>
      </c>
      <c r="Z15" s="74">
        <f>SUM(Z16:Z17)</f>
        <v>88590</v>
      </c>
      <c r="AA15" s="75">
        <f>SUM(AA16:AA17)</f>
        <v>88608</v>
      </c>
      <c r="AB15" s="76">
        <v>895.02</v>
      </c>
      <c r="AC15" s="77">
        <f>SUM(AC16:AC17)</f>
        <v>85185</v>
      </c>
      <c r="AD15" s="75">
        <f>SUM(AD16:AD17)</f>
        <v>85202</v>
      </c>
      <c r="AE15" s="76">
        <v>1092.3599999999999</v>
      </c>
    </row>
    <row r="16" spans="1:31">
      <c r="A16" s="49" t="s">
        <v>8</v>
      </c>
      <c r="B16" s="79">
        <v>100</v>
      </c>
      <c r="C16" s="80">
        <v>101</v>
      </c>
      <c r="D16" s="81">
        <v>272.63490000000002</v>
      </c>
      <c r="E16" s="79">
        <v>92</v>
      </c>
      <c r="F16" s="80">
        <v>93</v>
      </c>
      <c r="G16" s="81">
        <v>291.62</v>
      </c>
      <c r="H16" s="82">
        <v>83</v>
      </c>
      <c r="I16" s="80">
        <v>84</v>
      </c>
      <c r="J16" s="83">
        <v>306.69</v>
      </c>
      <c r="K16" s="79">
        <v>79</v>
      </c>
      <c r="L16" s="80">
        <v>79</v>
      </c>
      <c r="M16" s="81">
        <v>315.48526530540261</v>
      </c>
      <c r="N16" s="82">
        <v>73</v>
      </c>
      <c r="O16" s="80">
        <v>73</v>
      </c>
      <c r="P16" s="83">
        <v>324.12</v>
      </c>
      <c r="Q16" s="79">
        <v>66</v>
      </c>
      <c r="R16" s="80">
        <v>66</v>
      </c>
      <c r="S16" s="81">
        <v>337.88852210141141</v>
      </c>
      <c r="T16" s="82">
        <v>58</v>
      </c>
      <c r="U16" s="80">
        <v>58</v>
      </c>
      <c r="V16" s="83">
        <v>342.86</v>
      </c>
      <c r="W16" s="79">
        <v>51</v>
      </c>
      <c r="X16" s="80">
        <v>51</v>
      </c>
      <c r="Y16" s="81">
        <v>386.42</v>
      </c>
      <c r="Z16" s="79">
        <v>45</v>
      </c>
      <c r="AA16" s="80">
        <v>45</v>
      </c>
      <c r="AB16" s="81">
        <v>497.96</v>
      </c>
      <c r="AC16" s="82">
        <v>41</v>
      </c>
      <c r="AD16" s="80">
        <v>41</v>
      </c>
      <c r="AE16" s="81">
        <v>608.95000000000005</v>
      </c>
    </row>
    <row r="17" spans="1:31" ht="13.5" thickBot="1">
      <c r="A17" s="84" t="s">
        <v>9</v>
      </c>
      <c r="B17" s="79">
        <v>94092</v>
      </c>
      <c r="C17" s="80">
        <v>94107</v>
      </c>
      <c r="D17" s="85">
        <v>497.59189942644781</v>
      </c>
      <c r="E17" s="79">
        <v>93363</v>
      </c>
      <c r="F17" s="80">
        <v>93381</v>
      </c>
      <c r="G17" s="85">
        <v>527.85</v>
      </c>
      <c r="H17" s="82">
        <v>93472</v>
      </c>
      <c r="I17" s="80">
        <v>93486</v>
      </c>
      <c r="J17" s="86">
        <v>552.41999999999996</v>
      </c>
      <c r="K17" s="79">
        <v>97530</v>
      </c>
      <c r="L17" s="80">
        <v>97545</v>
      </c>
      <c r="M17" s="85">
        <v>582.95408809494813</v>
      </c>
      <c r="N17" s="82">
        <v>97555</v>
      </c>
      <c r="O17" s="80">
        <v>97570</v>
      </c>
      <c r="P17" s="86">
        <v>607.57000000000005</v>
      </c>
      <c r="Q17" s="79">
        <v>96041</v>
      </c>
      <c r="R17" s="80">
        <v>96058</v>
      </c>
      <c r="S17" s="85">
        <v>629.86271418274941</v>
      </c>
      <c r="T17" s="82">
        <v>93995</v>
      </c>
      <c r="U17" s="80">
        <v>94013</v>
      </c>
      <c r="V17" s="86">
        <v>677.9</v>
      </c>
      <c r="W17" s="79">
        <v>91859</v>
      </c>
      <c r="X17" s="80">
        <v>91878</v>
      </c>
      <c r="Y17" s="85">
        <v>778.26</v>
      </c>
      <c r="Z17" s="79">
        <v>88545</v>
      </c>
      <c r="AA17" s="80">
        <v>88563</v>
      </c>
      <c r="AB17" s="85">
        <v>895.22</v>
      </c>
      <c r="AC17" s="82">
        <v>85144</v>
      </c>
      <c r="AD17" s="80">
        <v>85161</v>
      </c>
      <c r="AE17" s="85">
        <v>1092.5899999999999</v>
      </c>
    </row>
    <row r="18" spans="1:31" ht="13.5" thickBot="1">
      <c r="A18" s="87" t="s">
        <v>16</v>
      </c>
      <c r="B18" s="17">
        <f>SUM(B19:B29)</f>
        <v>57230</v>
      </c>
      <c r="C18" s="88">
        <f>SUM(C19:C29)</f>
        <v>517500</v>
      </c>
      <c r="D18" s="19">
        <v>151.75712968140252</v>
      </c>
      <c r="E18" s="17">
        <v>57362</v>
      </c>
      <c r="F18" s="88">
        <v>524375</v>
      </c>
      <c r="G18" s="19">
        <v>159.18</v>
      </c>
      <c r="H18" s="20">
        <f>SUM(H19:H29)</f>
        <v>57315</v>
      </c>
      <c r="I18" s="88">
        <f>SUM(I19:I29)</f>
        <v>519192</v>
      </c>
      <c r="J18" s="21">
        <v>163.32</v>
      </c>
      <c r="K18" s="17">
        <f>SUM(K19:K29)</f>
        <v>58486</v>
      </c>
      <c r="L18" s="88">
        <f>SUM(L19:L29)</f>
        <v>485149</v>
      </c>
      <c r="M18" s="19">
        <v>166.37432925550169</v>
      </c>
      <c r="N18" s="20">
        <f>SUM(N19:N29)</f>
        <v>59397</v>
      </c>
      <c r="O18" s="88">
        <f>SUM(O19:O29)</f>
        <v>447602</v>
      </c>
      <c r="P18" s="21">
        <v>169.36</v>
      </c>
      <c r="Q18" s="17">
        <v>60058</v>
      </c>
      <c r="R18" s="88">
        <v>414439</v>
      </c>
      <c r="S18" s="19">
        <v>173.76615169601351</v>
      </c>
      <c r="T18" s="20">
        <f>SUM(T19:T29)</f>
        <v>59786</v>
      </c>
      <c r="U18" s="88">
        <f>SUM(U19:U29)</f>
        <v>62469</v>
      </c>
      <c r="V18" s="21">
        <v>181.34</v>
      </c>
      <c r="W18" s="17">
        <f>SUM(W19:W29)</f>
        <v>59390</v>
      </c>
      <c r="X18" s="88">
        <f>SUM(X19:X29)</f>
        <v>61627</v>
      </c>
      <c r="Y18" s="19">
        <v>201.56</v>
      </c>
      <c r="Z18" s="17">
        <f>SUM(Z19:Z29)</f>
        <v>59137</v>
      </c>
      <c r="AA18" s="88">
        <f>SUM(AA19:AA29)</f>
        <v>61210</v>
      </c>
      <c r="AB18" s="19">
        <v>273.85000000000002</v>
      </c>
      <c r="AC18" s="20">
        <f>SUM(AC19:AC29)</f>
        <v>59171</v>
      </c>
      <c r="AD18" s="88">
        <f>SUM(AD19:AD29)</f>
        <v>61080</v>
      </c>
      <c r="AE18" s="19">
        <v>371.98</v>
      </c>
    </row>
    <row r="19" spans="1:31">
      <c r="A19" s="89" t="s">
        <v>17</v>
      </c>
      <c r="B19" s="90">
        <v>2</v>
      </c>
      <c r="C19" s="91">
        <v>2</v>
      </c>
      <c r="D19" s="81">
        <v>117.33958333333334</v>
      </c>
      <c r="E19" s="90">
        <v>2</v>
      </c>
      <c r="F19" s="91">
        <v>2</v>
      </c>
      <c r="G19" s="81">
        <v>122.08</v>
      </c>
      <c r="H19" s="92">
        <v>1</v>
      </c>
      <c r="I19" s="91">
        <v>1</v>
      </c>
      <c r="J19" s="83">
        <v>126</v>
      </c>
      <c r="K19" s="90">
        <v>1</v>
      </c>
      <c r="L19" s="91">
        <v>1</v>
      </c>
      <c r="M19" s="81">
        <v>128.54816981150353</v>
      </c>
      <c r="N19" s="92">
        <v>1</v>
      </c>
      <c r="O19" s="91">
        <v>1</v>
      </c>
      <c r="P19" s="83">
        <v>140.28</v>
      </c>
      <c r="Q19" s="90">
        <v>1</v>
      </c>
      <c r="R19" s="91">
        <v>1</v>
      </c>
      <c r="S19" s="81">
        <v>161.2242695424944</v>
      </c>
      <c r="T19" s="92">
        <v>1</v>
      </c>
      <c r="U19" s="91">
        <v>1</v>
      </c>
      <c r="V19" s="83">
        <v>168.8</v>
      </c>
      <c r="W19" s="90">
        <v>1</v>
      </c>
      <c r="X19" s="91">
        <v>1</v>
      </c>
      <c r="Y19" s="81">
        <v>192.38</v>
      </c>
      <c r="Z19" s="90">
        <v>1</v>
      </c>
      <c r="AA19" s="91">
        <v>1</v>
      </c>
      <c r="AB19" s="81">
        <v>281.41000000000003</v>
      </c>
      <c r="AC19" s="92">
        <v>1</v>
      </c>
      <c r="AD19" s="91">
        <v>1</v>
      </c>
      <c r="AE19" s="81">
        <v>364.95</v>
      </c>
    </row>
    <row r="20" spans="1:31">
      <c r="A20" s="89" t="s">
        <v>18</v>
      </c>
      <c r="B20" s="93">
        <v>3122</v>
      </c>
      <c r="C20" s="94">
        <v>6386</v>
      </c>
      <c r="D20" s="81">
        <v>165.01165652359597</v>
      </c>
      <c r="E20" s="93">
        <v>2975</v>
      </c>
      <c r="F20" s="94">
        <v>6046</v>
      </c>
      <c r="G20" s="81">
        <v>173.59</v>
      </c>
      <c r="H20" s="95">
        <v>2823</v>
      </c>
      <c r="I20" s="94">
        <v>5708</v>
      </c>
      <c r="J20" s="83">
        <v>178.48</v>
      </c>
      <c r="K20" s="93">
        <v>2697</v>
      </c>
      <c r="L20" s="94">
        <v>5419</v>
      </c>
      <c r="M20" s="81">
        <v>181.71693716538334</v>
      </c>
      <c r="N20" s="95">
        <v>2586</v>
      </c>
      <c r="O20" s="94">
        <v>5135</v>
      </c>
      <c r="P20" s="83">
        <v>186.98</v>
      </c>
      <c r="Q20" s="93">
        <v>2459</v>
      </c>
      <c r="R20" s="94">
        <v>4855</v>
      </c>
      <c r="S20" s="81">
        <v>196.77379876033271</v>
      </c>
      <c r="T20" s="95">
        <v>2333</v>
      </c>
      <c r="U20" s="94">
        <v>4587</v>
      </c>
      <c r="V20" s="83">
        <v>193.56</v>
      </c>
      <c r="W20" s="93">
        <v>2212</v>
      </c>
      <c r="X20" s="94">
        <v>4348</v>
      </c>
      <c r="Y20" s="81">
        <v>216.73</v>
      </c>
      <c r="Z20" s="93">
        <v>2076</v>
      </c>
      <c r="AA20" s="94">
        <v>4056</v>
      </c>
      <c r="AB20" s="81">
        <v>292.18</v>
      </c>
      <c r="AC20" s="95">
        <v>1925</v>
      </c>
      <c r="AD20" s="94">
        <v>3748</v>
      </c>
      <c r="AE20" s="81">
        <v>362.79</v>
      </c>
    </row>
    <row r="21" spans="1:31">
      <c r="A21" s="89" t="s">
        <v>19</v>
      </c>
      <c r="B21" s="90">
        <v>6</v>
      </c>
      <c r="C21" s="91">
        <v>6</v>
      </c>
      <c r="D21" s="81">
        <v>145.56069444444447</v>
      </c>
      <c r="E21" s="90">
        <v>5</v>
      </c>
      <c r="F21" s="91">
        <v>5</v>
      </c>
      <c r="G21" s="81">
        <v>145.93</v>
      </c>
      <c r="H21" s="92">
        <v>5</v>
      </c>
      <c r="I21" s="91">
        <v>5</v>
      </c>
      <c r="J21" s="83">
        <v>149.81</v>
      </c>
      <c r="K21" s="90">
        <v>5</v>
      </c>
      <c r="L21" s="91">
        <v>5</v>
      </c>
      <c r="M21" s="81">
        <v>131.68253584920282</v>
      </c>
      <c r="N21" s="92">
        <v>4</v>
      </c>
      <c r="O21" s="91">
        <v>4</v>
      </c>
      <c r="P21" s="83">
        <v>121.4</v>
      </c>
      <c r="Q21" s="90">
        <v>2</v>
      </c>
      <c r="R21" s="91">
        <v>2</v>
      </c>
      <c r="S21" s="81">
        <v>173.89260287582772</v>
      </c>
      <c r="T21" s="92">
        <v>1</v>
      </c>
      <c r="U21" s="91">
        <v>1</v>
      </c>
      <c r="V21" s="83">
        <v>181.95</v>
      </c>
      <c r="W21" s="90">
        <v>1</v>
      </c>
      <c r="X21" s="91">
        <v>1</v>
      </c>
      <c r="Y21" s="81">
        <v>192.38</v>
      </c>
      <c r="Z21" s="90">
        <v>1</v>
      </c>
      <c r="AA21" s="91">
        <v>1</v>
      </c>
      <c r="AB21" s="81">
        <v>281.41000000000003</v>
      </c>
      <c r="AC21" s="92">
        <v>1</v>
      </c>
      <c r="AD21" s="91">
        <v>1</v>
      </c>
      <c r="AE21" s="81">
        <v>364.95</v>
      </c>
    </row>
    <row r="22" spans="1:31">
      <c r="A22" s="89" t="s">
        <v>20</v>
      </c>
      <c r="B22" s="90">
        <v>15</v>
      </c>
      <c r="C22" s="91">
        <v>15</v>
      </c>
      <c r="D22" s="81">
        <v>159.28372222222222</v>
      </c>
      <c r="E22" s="90">
        <v>12</v>
      </c>
      <c r="F22" s="91">
        <v>12</v>
      </c>
      <c r="G22" s="81">
        <v>161.11000000000001</v>
      </c>
      <c r="H22" s="92">
        <v>10</v>
      </c>
      <c r="I22" s="91">
        <v>10</v>
      </c>
      <c r="J22" s="83">
        <v>165.64</v>
      </c>
      <c r="K22" s="90">
        <v>7</v>
      </c>
      <c r="L22" s="91">
        <v>7</v>
      </c>
      <c r="M22" s="81">
        <v>160.24916891297869</v>
      </c>
      <c r="N22" s="92">
        <v>5</v>
      </c>
      <c r="O22" s="91">
        <v>5</v>
      </c>
      <c r="P22" s="83">
        <v>147.32</v>
      </c>
      <c r="Q22" s="90">
        <v>3</v>
      </c>
      <c r="R22" s="91">
        <v>3</v>
      </c>
      <c r="S22" s="81">
        <v>192.02315843138328</v>
      </c>
      <c r="T22" s="92">
        <v>2</v>
      </c>
      <c r="U22" s="91">
        <v>2</v>
      </c>
      <c r="V22" s="83">
        <v>214.7</v>
      </c>
      <c r="W22" s="90">
        <v>2</v>
      </c>
      <c r="X22" s="91">
        <v>2</v>
      </c>
      <c r="Y22" s="81">
        <v>192.5</v>
      </c>
      <c r="Z22" s="90">
        <v>2</v>
      </c>
      <c r="AA22" s="91">
        <v>2</v>
      </c>
      <c r="AB22" s="81">
        <v>281.52999999999997</v>
      </c>
      <c r="AC22" s="92">
        <v>2</v>
      </c>
      <c r="AD22" s="91">
        <v>2</v>
      </c>
      <c r="AE22" s="81">
        <v>365.07</v>
      </c>
    </row>
    <row r="23" spans="1:31">
      <c r="A23" s="89" t="s">
        <v>21</v>
      </c>
      <c r="B23" s="90">
        <v>23</v>
      </c>
      <c r="C23" s="91">
        <v>23</v>
      </c>
      <c r="D23" s="81">
        <v>691.04656114718614</v>
      </c>
      <c r="E23" s="90">
        <v>19</v>
      </c>
      <c r="F23" s="91">
        <v>19</v>
      </c>
      <c r="G23" s="81">
        <v>668.87</v>
      </c>
      <c r="H23" s="92">
        <v>16</v>
      </c>
      <c r="I23" s="91">
        <v>16</v>
      </c>
      <c r="J23" s="83">
        <v>676.42</v>
      </c>
      <c r="K23" s="90">
        <v>15</v>
      </c>
      <c r="L23" s="91">
        <v>15</v>
      </c>
      <c r="M23" s="81">
        <v>654.14158930820054</v>
      </c>
      <c r="N23" s="92">
        <v>12</v>
      </c>
      <c r="O23" s="91">
        <v>12</v>
      </c>
      <c r="P23" s="83">
        <v>663.87</v>
      </c>
      <c r="Q23" s="90">
        <v>11</v>
      </c>
      <c r="R23" s="91">
        <v>11</v>
      </c>
      <c r="S23" s="81">
        <v>676.96546389780258</v>
      </c>
      <c r="T23" s="92">
        <v>10</v>
      </c>
      <c r="U23" s="91">
        <v>10</v>
      </c>
      <c r="V23" s="83">
        <v>678.57</v>
      </c>
      <c r="W23" s="90">
        <v>9</v>
      </c>
      <c r="X23" s="91">
        <v>9</v>
      </c>
      <c r="Y23" s="81">
        <v>711.37</v>
      </c>
      <c r="Z23" s="90">
        <v>8</v>
      </c>
      <c r="AA23" s="91">
        <v>8</v>
      </c>
      <c r="AB23" s="81">
        <v>806.45</v>
      </c>
      <c r="AC23" s="92">
        <v>8</v>
      </c>
      <c r="AD23" s="91">
        <v>8</v>
      </c>
      <c r="AE23" s="81">
        <v>724.07</v>
      </c>
    </row>
    <row r="24" spans="1:31">
      <c r="A24" s="89" t="s">
        <v>22</v>
      </c>
      <c r="B24" s="90">
        <v>182</v>
      </c>
      <c r="C24" s="91">
        <v>340</v>
      </c>
      <c r="D24" s="81">
        <v>169.3235302197802</v>
      </c>
      <c r="E24" s="90">
        <v>169</v>
      </c>
      <c r="F24" s="91">
        <v>318</v>
      </c>
      <c r="G24" s="81">
        <v>181.52</v>
      </c>
      <c r="H24" s="92">
        <v>164</v>
      </c>
      <c r="I24" s="91">
        <v>305</v>
      </c>
      <c r="J24" s="83">
        <v>187.11</v>
      </c>
      <c r="K24" s="90">
        <v>156</v>
      </c>
      <c r="L24" s="91">
        <v>290</v>
      </c>
      <c r="M24" s="81">
        <v>191.94379136446477</v>
      </c>
      <c r="N24" s="92">
        <v>148</v>
      </c>
      <c r="O24" s="91">
        <v>273</v>
      </c>
      <c r="P24" s="83">
        <v>195.38</v>
      </c>
      <c r="Q24" s="90">
        <v>138</v>
      </c>
      <c r="R24" s="91">
        <v>257</v>
      </c>
      <c r="S24" s="81">
        <v>195.72879330966256</v>
      </c>
      <c r="T24" s="92">
        <v>135</v>
      </c>
      <c r="U24" s="91">
        <v>242</v>
      </c>
      <c r="V24" s="83">
        <v>194.76</v>
      </c>
      <c r="W24" s="90">
        <v>129</v>
      </c>
      <c r="X24" s="91">
        <v>228</v>
      </c>
      <c r="Y24" s="81">
        <v>217.48</v>
      </c>
      <c r="Z24" s="90">
        <v>115</v>
      </c>
      <c r="AA24" s="91">
        <v>208</v>
      </c>
      <c r="AB24" s="81">
        <v>289.05</v>
      </c>
      <c r="AC24" s="92">
        <v>105</v>
      </c>
      <c r="AD24" s="91">
        <v>191</v>
      </c>
      <c r="AE24" s="81">
        <v>348.86</v>
      </c>
    </row>
    <row r="25" spans="1:31">
      <c r="A25" s="96" t="s">
        <v>23</v>
      </c>
      <c r="B25" s="90">
        <v>245</v>
      </c>
      <c r="C25" s="91">
        <v>246</v>
      </c>
      <c r="D25" s="81">
        <v>198.45021088435374</v>
      </c>
      <c r="E25" s="90">
        <v>208</v>
      </c>
      <c r="F25" s="91">
        <v>209</v>
      </c>
      <c r="G25" s="81">
        <v>207.54</v>
      </c>
      <c r="H25" s="92">
        <v>174</v>
      </c>
      <c r="I25" s="91">
        <v>175</v>
      </c>
      <c r="J25" s="83">
        <v>212.08</v>
      </c>
      <c r="K25" s="90">
        <v>146</v>
      </c>
      <c r="L25" s="91">
        <v>147</v>
      </c>
      <c r="M25" s="81">
        <v>216.13206778253047</v>
      </c>
      <c r="N25" s="92">
        <v>122</v>
      </c>
      <c r="O25" s="91">
        <v>122</v>
      </c>
      <c r="P25" s="83">
        <v>233.77</v>
      </c>
      <c r="Q25" s="90">
        <v>100</v>
      </c>
      <c r="R25" s="91">
        <v>100</v>
      </c>
      <c r="S25" s="81">
        <v>267.42792911112025</v>
      </c>
      <c r="T25" s="92">
        <v>81</v>
      </c>
      <c r="U25" s="91">
        <v>81</v>
      </c>
      <c r="V25" s="83">
        <v>273.77999999999997</v>
      </c>
      <c r="W25" s="90">
        <v>67</v>
      </c>
      <c r="X25" s="91">
        <v>67</v>
      </c>
      <c r="Y25" s="81">
        <v>316.73</v>
      </c>
      <c r="Z25" s="90">
        <v>52</v>
      </c>
      <c r="AA25" s="91">
        <v>52</v>
      </c>
      <c r="AB25" s="81">
        <v>442.57</v>
      </c>
      <c r="AC25" s="92">
        <v>44</v>
      </c>
      <c r="AD25" s="91">
        <v>44</v>
      </c>
      <c r="AE25" s="81">
        <v>576.33000000000004</v>
      </c>
    </row>
    <row r="26" spans="1:31" s="97" customFormat="1">
      <c r="A26" s="89" t="s">
        <v>24</v>
      </c>
      <c r="B26" s="90">
        <v>3</v>
      </c>
      <c r="C26" s="91">
        <v>3</v>
      </c>
      <c r="D26" s="81">
        <v>142.41694444444445</v>
      </c>
      <c r="E26" s="90">
        <v>3</v>
      </c>
      <c r="F26" s="91">
        <v>3</v>
      </c>
      <c r="G26" s="81">
        <v>148.19</v>
      </c>
      <c r="H26" s="92">
        <v>3</v>
      </c>
      <c r="I26" s="91">
        <v>3</v>
      </c>
      <c r="J26" s="83">
        <v>152.07</v>
      </c>
      <c r="K26" s="90">
        <v>2</v>
      </c>
      <c r="L26" s="91">
        <v>2</v>
      </c>
      <c r="M26" s="81">
        <v>178.15700157241841</v>
      </c>
      <c r="N26" s="92">
        <v>1</v>
      </c>
      <c r="O26" s="91">
        <v>1</v>
      </c>
      <c r="P26" s="83">
        <v>241.06</v>
      </c>
      <c r="Q26" s="90">
        <v>1</v>
      </c>
      <c r="R26" s="91">
        <v>1</v>
      </c>
      <c r="S26" s="81">
        <v>246.62176954249438</v>
      </c>
      <c r="T26" s="92">
        <v>1</v>
      </c>
      <c r="U26" s="91">
        <v>1</v>
      </c>
      <c r="V26" s="83">
        <v>222.43</v>
      </c>
      <c r="W26" s="90">
        <v>1</v>
      </c>
      <c r="X26" s="91">
        <v>1</v>
      </c>
      <c r="Y26" s="81">
        <v>246.27</v>
      </c>
      <c r="Z26" s="90">
        <v>1</v>
      </c>
      <c r="AA26" s="91">
        <v>1</v>
      </c>
      <c r="AB26" s="81">
        <v>316.39</v>
      </c>
      <c r="AC26" s="92">
        <v>1</v>
      </c>
      <c r="AD26" s="91">
        <v>1</v>
      </c>
      <c r="AE26" s="81">
        <v>395.46</v>
      </c>
    </row>
    <row r="27" spans="1:31" s="97" customFormat="1">
      <c r="A27" s="89" t="s">
        <v>25</v>
      </c>
      <c r="B27" s="93">
        <v>47500</v>
      </c>
      <c r="C27" s="94">
        <v>504347</v>
      </c>
      <c r="D27" s="81">
        <v>154.74212122807015</v>
      </c>
      <c r="E27" s="93">
        <v>47911</v>
      </c>
      <c r="F27" s="94">
        <v>511703</v>
      </c>
      <c r="G27" s="81">
        <v>162.37</v>
      </c>
      <c r="H27" s="95">
        <v>48132</v>
      </c>
      <c r="I27" s="94">
        <v>506981</v>
      </c>
      <c r="J27" s="83">
        <v>166.76</v>
      </c>
      <c r="K27" s="93">
        <v>49357</v>
      </c>
      <c r="L27" s="94">
        <v>473162</v>
      </c>
      <c r="M27" s="81">
        <v>170.08707473624901</v>
      </c>
      <c r="N27" s="95">
        <v>50234</v>
      </c>
      <c r="O27" s="94">
        <v>435764</v>
      </c>
      <c r="P27" s="83">
        <v>173.26</v>
      </c>
      <c r="Q27" s="93">
        <v>50830</v>
      </c>
      <c r="R27" s="94">
        <v>402695</v>
      </c>
      <c r="S27" s="81">
        <v>177.75666945964181</v>
      </c>
      <c r="T27" s="95">
        <v>50659</v>
      </c>
      <c r="U27" s="94">
        <v>50981</v>
      </c>
      <c r="V27" s="83">
        <v>186.25</v>
      </c>
      <c r="W27" s="93">
        <v>50406</v>
      </c>
      <c r="X27" s="94">
        <v>50408</v>
      </c>
      <c r="Y27" s="81">
        <v>207.1</v>
      </c>
      <c r="Z27" s="93">
        <v>50276</v>
      </c>
      <c r="AA27" s="94">
        <v>50276</v>
      </c>
      <c r="AB27" s="81">
        <v>280.08999999999997</v>
      </c>
      <c r="AC27" s="95">
        <v>50390</v>
      </c>
      <c r="AD27" s="94">
        <v>50390</v>
      </c>
      <c r="AE27" s="81">
        <v>387.38</v>
      </c>
    </row>
    <row r="28" spans="1:31" s="97" customFormat="1">
      <c r="A28" s="89" t="s">
        <v>26</v>
      </c>
      <c r="B28" s="93">
        <v>2962</v>
      </c>
      <c r="C28" s="94">
        <v>2962</v>
      </c>
      <c r="D28" s="81">
        <v>106.97906735313977</v>
      </c>
      <c r="E28" s="93">
        <v>2929</v>
      </c>
      <c r="F28" s="94">
        <v>2929</v>
      </c>
      <c r="G28" s="81">
        <v>112.71</v>
      </c>
      <c r="H28" s="95">
        <v>2901</v>
      </c>
      <c r="I28" s="94">
        <v>2902</v>
      </c>
      <c r="J28" s="83">
        <v>115.18</v>
      </c>
      <c r="K28" s="93">
        <v>2946</v>
      </c>
      <c r="L28" s="94">
        <v>2947</v>
      </c>
      <c r="M28" s="81">
        <v>116.9890817633195</v>
      </c>
      <c r="N28" s="95">
        <v>3037</v>
      </c>
      <c r="O28" s="94">
        <v>3038</v>
      </c>
      <c r="P28" s="83">
        <v>118.83</v>
      </c>
      <c r="Q28" s="93">
        <v>3048</v>
      </c>
      <c r="R28" s="94">
        <v>3049</v>
      </c>
      <c r="S28" s="81">
        <v>121.71709319143129</v>
      </c>
      <c r="T28" s="95">
        <v>2866</v>
      </c>
      <c r="U28" s="94">
        <v>2866</v>
      </c>
      <c r="V28" s="83">
        <v>126.82</v>
      </c>
      <c r="W28" s="93">
        <v>2511</v>
      </c>
      <c r="X28" s="94">
        <v>2511</v>
      </c>
      <c r="Y28" s="81">
        <v>140.34</v>
      </c>
      <c r="Z28" s="93">
        <v>2200</v>
      </c>
      <c r="AA28" s="94">
        <v>2200</v>
      </c>
      <c r="AB28" s="81">
        <v>206.82</v>
      </c>
      <c r="AC28" s="95">
        <v>1916</v>
      </c>
      <c r="AD28" s="94">
        <v>1916</v>
      </c>
      <c r="AE28" s="81">
        <v>239.48</v>
      </c>
    </row>
    <row r="29" spans="1:31" s="97" customFormat="1" ht="13.5" thickBot="1">
      <c r="A29" s="89" t="s">
        <v>27</v>
      </c>
      <c r="B29" s="98">
        <v>3170</v>
      </c>
      <c r="C29" s="99">
        <v>3170</v>
      </c>
      <c r="D29" s="85">
        <v>127.34769532071505</v>
      </c>
      <c r="E29" s="98">
        <v>3129</v>
      </c>
      <c r="F29" s="99">
        <v>3129</v>
      </c>
      <c r="G29" s="85">
        <v>132.68</v>
      </c>
      <c r="H29" s="100">
        <v>3086</v>
      </c>
      <c r="I29" s="99">
        <v>3086</v>
      </c>
      <c r="J29" s="86">
        <v>134.51</v>
      </c>
      <c r="K29" s="98">
        <v>3154</v>
      </c>
      <c r="L29" s="99">
        <v>3154</v>
      </c>
      <c r="M29" s="85">
        <v>135.46772430156267</v>
      </c>
      <c r="N29" s="100">
        <v>3247</v>
      </c>
      <c r="O29" s="99">
        <v>3247</v>
      </c>
      <c r="P29" s="86">
        <v>136.85</v>
      </c>
      <c r="Q29" s="98">
        <v>3465</v>
      </c>
      <c r="R29" s="99">
        <v>3465</v>
      </c>
      <c r="S29" s="85">
        <v>139.47586479526524</v>
      </c>
      <c r="T29" s="100">
        <v>3697</v>
      </c>
      <c r="U29" s="99">
        <v>3697</v>
      </c>
      <c r="V29" s="86">
        <v>144.66999999999999</v>
      </c>
      <c r="W29" s="98">
        <v>4051</v>
      </c>
      <c r="X29" s="99">
        <v>4051</v>
      </c>
      <c r="Y29" s="85">
        <v>158.75</v>
      </c>
      <c r="Z29" s="98">
        <v>4405</v>
      </c>
      <c r="AA29" s="99">
        <v>4405</v>
      </c>
      <c r="AB29" s="85">
        <v>224.06</v>
      </c>
      <c r="AC29" s="100">
        <v>4778</v>
      </c>
      <c r="AD29" s="99">
        <v>4778</v>
      </c>
      <c r="AE29" s="85">
        <v>264.45</v>
      </c>
    </row>
    <row r="30" spans="1:31" ht="26.25" thickBot="1">
      <c r="A30" s="101" t="s">
        <v>28</v>
      </c>
      <c r="B30" s="102">
        <f>B31+B35</f>
        <v>10919</v>
      </c>
      <c r="C30" s="103">
        <f>C31+C35</f>
        <v>24928</v>
      </c>
      <c r="D30" s="25">
        <v>250.97153020728396</v>
      </c>
      <c r="E30" s="102">
        <v>10301</v>
      </c>
      <c r="F30" s="103">
        <v>23438</v>
      </c>
      <c r="G30" s="25">
        <v>263.27</v>
      </c>
      <c r="H30" s="104">
        <f>H31+H35</f>
        <v>9649</v>
      </c>
      <c r="I30" s="103">
        <f>I31+I35</f>
        <v>21971</v>
      </c>
      <c r="J30" s="27">
        <v>270.91000000000003</v>
      </c>
      <c r="K30" s="102">
        <f>SUM(K32:K35)</f>
        <v>9091</v>
      </c>
      <c r="L30" s="103">
        <f>SUM(L32:L35)</f>
        <v>20651</v>
      </c>
      <c r="M30" s="25">
        <v>276.94</v>
      </c>
      <c r="N30" s="104">
        <f>SUM(N32:N35)</f>
        <v>8440</v>
      </c>
      <c r="O30" s="103">
        <f>SUM(O32:O35)</f>
        <v>19328</v>
      </c>
      <c r="P30" s="27">
        <v>288.43</v>
      </c>
      <c r="Q30" s="102">
        <v>7779</v>
      </c>
      <c r="R30" s="103">
        <v>18134</v>
      </c>
      <c r="S30" s="25">
        <v>309.50419149825052</v>
      </c>
      <c r="T30" s="104">
        <f>T31+T36</f>
        <v>7353</v>
      </c>
      <c r="U30" s="103">
        <f>U31+U36</f>
        <v>17001</v>
      </c>
      <c r="V30" s="27">
        <v>316.89</v>
      </c>
      <c r="W30" s="102">
        <f>W31+W36</f>
        <v>6902</v>
      </c>
      <c r="X30" s="103">
        <f>X31+X36</f>
        <v>15968</v>
      </c>
      <c r="Y30" s="25">
        <v>358.26</v>
      </c>
      <c r="Z30" s="102">
        <f>Z31+Z36</f>
        <v>6314</v>
      </c>
      <c r="AA30" s="103">
        <f>AA31+AA36</f>
        <v>14696</v>
      </c>
      <c r="AB30" s="25">
        <v>462.9</v>
      </c>
      <c r="AC30" s="104">
        <f>AC31+AC36</f>
        <v>5917</v>
      </c>
      <c r="AD30" s="103">
        <f>AD31+AD36</f>
        <v>13437</v>
      </c>
      <c r="AE30" s="25">
        <v>602.45000000000005</v>
      </c>
    </row>
    <row r="31" spans="1:31">
      <c r="A31" s="105" t="s">
        <v>29</v>
      </c>
      <c r="B31" s="106">
        <f>B32+B33+B34</f>
        <v>10898</v>
      </c>
      <c r="C31" s="70">
        <f>SUM(C32:C34)</f>
        <v>24883</v>
      </c>
      <c r="D31" s="71">
        <v>250.97364852878206</v>
      </c>
      <c r="E31" s="106">
        <v>10282</v>
      </c>
      <c r="F31" s="70">
        <v>23397</v>
      </c>
      <c r="G31" s="71">
        <v>263.27</v>
      </c>
      <c r="H31" s="107">
        <f>H32+H33+H34</f>
        <v>9632</v>
      </c>
      <c r="I31" s="70">
        <f>SUM(I32:I34)</f>
        <v>21934</v>
      </c>
      <c r="J31" s="73">
        <v>270.87</v>
      </c>
      <c r="K31" s="106">
        <v>9077</v>
      </c>
      <c r="L31" s="70">
        <v>20620</v>
      </c>
      <c r="M31" s="71">
        <v>276.89361008448816</v>
      </c>
      <c r="N31" s="107">
        <v>9077</v>
      </c>
      <c r="O31" s="70">
        <v>20620</v>
      </c>
      <c r="P31" s="73">
        <v>288.39999999999998</v>
      </c>
      <c r="Q31" s="106">
        <v>7768</v>
      </c>
      <c r="R31" s="70">
        <v>18110</v>
      </c>
      <c r="S31" s="71">
        <v>309.47389944399708</v>
      </c>
      <c r="T31" s="107">
        <f>SUM(T32:T34)</f>
        <v>7343</v>
      </c>
      <c r="U31" s="70">
        <f>SUM(U32:U34)</f>
        <v>16979</v>
      </c>
      <c r="V31" s="73">
        <v>316.85000000000002</v>
      </c>
      <c r="W31" s="106">
        <f>SUM(W32:W34)</f>
        <v>6893</v>
      </c>
      <c r="X31" s="70">
        <f>SUM(X32:X34)</f>
        <v>15949</v>
      </c>
      <c r="Y31" s="71">
        <v>358.19</v>
      </c>
      <c r="Z31" s="106">
        <f>SUM(Z32:Z34)</f>
        <v>6306</v>
      </c>
      <c r="AA31" s="70">
        <f>SUM(AA32:AA34)</f>
        <v>14682</v>
      </c>
      <c r="AB31" s="71">
        <v>462.93</v>
      </c>
      <c r="AC31" s="107">
        <f>SUM(AC32:AC34)</f>
        <v>5910</v>
      </c>
      <c r="AD31" s="70">
        <f>SUM(AD32:AD34)</f>
        <v>13424</v>
      </c>
      <c r="AE31" s="71">
        <v>602.5</v>
      </c>
    </row>
    <row r="32" spans="1:31" ht="25.5">
      <c r="A32" s="108" t="s">
        <v>30</v>
      </c>
      <c r="B32" s="109">
        <v>10723</v>
      </c>
      <c r="C32" s="110">
        <v>24405</v>
      </c>
      <c r="D32" s="81">
        <v>251.24699182442725</v>
      </c>
      <c r="E32" s="109">
        <v>10122</v>
      </c>
      <c r="F32" s="110">
        <v>22969</v>
      </c>
      <c r="G32" s="81">
        <v>263.61</v>
      </c>
      <c r="H32" s="111">
        <v>9482</v>
      </c>
      <c r="I32" s="110">
        <v>21551</v>
      </c>
      <c r="J32" s="83">
        <v>271.3</v>
      </c>
      <c r="K32" s="109">
        <v>8938</v>
      </c>
      <c r="L32" s="110">
        <v>20273</v>
      </c>
      <c r="M32" s="81">
        <v>277.34705630518562</v>
      </c>
      <c r="N32" s="111">
        <v>8302</v>
      </c>
      <c r="O32" s="110">
        <v>18990</v>
      </c>
      <c r="P32" s="83">
        <v>288.77</v>
      </c>
      <c r="Q32" s="109">
        <v>7653</v>
      </c>
      <c r="R32" s="110">
        <v>17833</v>
      </c>
      <c r="S32" s="81">
        <v>309.64067902802708</v>
      </c>
      <c r="T32" s="111">
        <v>7236</v>
      </c>
      <c r="U32" s="110">
        <v>16734</v>
      </c>
      <c r="V32" s="83">
        <v>317.02</v>
      </c>
      <c r="W32" s="109">
        <v>6792</v>
      </c>
      <c r="X32" s="110">
        <v>15723</v>
      </c>
      <c r="Y32" s="81">
        <v>358.41</v>
      </c>
      <c r="Z32" s="109">
        <v>6217</v>
      </c>
      <c r="AA32" s="110">
        <v>14484</v>
      </c>
      <c r="AB32" s="81">
        <v>463.02</v>
      </c>
      <c r="AC32" s="111">
        <v>5832</v>
      </c>
      <c r="AD32" s="110">
        <v>13253</v>
      </c>
      <c r="AE32" s="81">
        <v>602.33000000000004</v>
      </c>
    </row>
    <row r="33" spans="1:31" ht="25.5">
      <c r="A33" s="108" t="s">
        <v>31</v>
      </c>
      <c r="B33" s="109">
        <v>137</v>
      </c>
      <c r="C33" s="110">
        <v>383</v>
      </c>
      <c r="D33" s="81">
        <v>232.90248783454987</v>
      </c>
      <c r="E33" s="109">
        <v>125</v>
      </c>
      <c r="F33" s="110">
        <v>342</v>
      </c>
      <c r="G33" s="81">
        <v>240.12</v>
      </c>
      <c r="H33" s="111">
        <v>117</v>
      </c>
      <c r="I33" s="110">
        <v>303</v>
      </c>
      <c r="J33" s="83">
        <v>240.97</v>
      </c>
      <c r="K33" s="109">
        <v>107</v>
      </c>
      <c r="L33" s="110">
        <v>271</v>
      </c>
      <c r="M33" s="81">
        <v>246.81866737214116</v>
      </c>
      <c r="N33" s="111">
        <v>94</v>
      </c>
      <c r="O33" s="110">
        <v>240</v>
      </c>
      <c r="P33" s="83">
        <v>261.01</v>
      </c>
      <c r="Q33" s="109">
        <v>82</v>
      </c>
      <c r="R33" s="110">
        <v>209</v>
      </c>
      <c r="S33" s="81">
        <v>294.58587824645986</v>
      </c>
      <c r="T33" s="111">
        <v>73</v>
      </c>
      <c r="U33" s="110">
        <v>177</v>
      </c>
      <c r="V33" s="83">
        <v>301.22000000000003</v>
      </c>
      <c r="W33" s="109">
        <v>68</v>
      </c>
      <c r="X33" s="110">
        <v>159</v>
      </c>
      <c r="Y33" s="81">
        <v>339.99</v>
      </c>
      <c r="Z33" s="109">
        <v>60</v>
      </c>
      <c r="AA33" s="110">
        <v>134</v>
      </c>
      <c r="AB33" s="81">
        <v>451.48</v>
      </c>
      <c r="AC33" s="111">
        <v>51</v>
      </c>
      <c r="AD33" s="110">
        <v>113</v>
      </c>
      <c r="AE33" s="81">
        <v>594.95000000000005</v>
      </c>
    </row>
    <row r="34" spans="1:31" ht="25.5">
      <c r="A34" s="112" t="s">
        <v>32</v>
      </c>
      <c r="B34" s="113">
        <v>38</v>
      </c>
      <c r="C34" s="114">
        <v>95</v>
      </c>
      <c r="D34" s="115">
        <v>238.99177631578948</v>
      </c>
      <c r="E34" s="113">
        <v>35</v>
      </c>
      <c r="F34" s="114">
        <v>86</v>
      </c>
      <c r="G34" s="115">
        <v>245.56</v>
      </c>
      <c r="H34" s="116">
        <v>33</v>
      </c>
      <c r="I34" s="114">
        <v>80</v>
      </c>
      <c r="J34" s="117">
        <v>255.02</v>
      </c>
      <c r="K34" s="113">
        <v>32</v>
      </c>
      <c r="L34" s="114">
        <v>76</v>
      </c>
      <c r="M34" s="115">
        <v>250.80350226035148</v>
      </c>
      <c r="N34" s="116">
        <v>31</v>
      </c>
      <c r="O34" s="114">
        <v>71</v>
      </c>
      <c r="P34" s="117">
        <v>273</v>
      </c>
      <c r="Q34" s="113">
        <v>33</v>
      </c>
      <c r="R34" s="114">
        <v>68</v>
      </c>
      <c r="S34" s="115">
        <v>307.79067464449122</v>
      </c>
      <c r="T34" s="116">
        <v>34</v>
      </c>
      <c r="U34" s="114">
        <v>68</v>
      </c>
      <c r="V34" s="117">
        <v>313</v>
      </c>
      <c r="W34" s="113">
        <v>33</v>
      </c>
      <c r="X34" s="114">
        <v>67</v>
      </c>
      <c r="Y34" s="115">
        <v>349.87</v>
      </c>
      <c r="Z34" s="113">
        <v>29</v>
      </c>
      <c r="AA34" s="114">
        <v>64</v>
      </c>
      <c r="AB34" s="115">
        <v>467.67</v>
      </c>
      <c r="AC34" s="116">
        <v>27</v>
      </c>
      <c r="AD34" s="114">
        <v>58</v>
      </c>
      <c r="AE34" s="115">
        <v>653.78</v>
      </c>
    </row>
    <row r="35" spans="1:31" ht="25.5">
      <c r="A35" s="118" t="s">
        <v>15</v>
      </c>
      <c r="B35" s="106">
        <f>B36</f>
        <v>21</v>
      </c>
      <c r="C35" s="119">
        <f>C36</f>
        <v>45</v>
      </c>
      <c r="D35" s="71">
        <v>249.87222222222223</v>
      </c>
      <c r="E35" s="106">
        <v>19</v>
      </c>
      <c r="F35" s="119">
        <v>41</v>
      </c>
      <c r="G35" s="71">
        <v>263.95999999999998</v>
      </c>
      <c r="H35" s="107">
        <f>H36</f>
        <v>17</v>
      </c>
      <c r="I35" s="119">
        <f>I36</f>
        <v>37</v>
      </c>
      <c r="J35" s="73">
        <v>289.02</v>
      </c>
      <c r="K35" s="106">
        <v>14</v>
      </c>
      <c r="L35" s="119">
        <v>31</v>
      </c>
      <c r="M35" s="71">
        <v>307.45121608276389</v>
      </c>
      <c r="N35" s="107">
        <v>13</v>
      </c>
      <c r="O35" s="119">
        <v>27</v>
      </c>
      <c r="P35" s="73">
        <v>308.44</v>
      </c>
      <c r="Q35" s="106">
        <v>11</v>
      </c>
      <c r="R35" s="119">
        <v>24</v>
      </c>
      <c r="S35" s="71">
        <v>330.89588944742115</v>
      </c>
      <c r="T35" s="107">
        <f>T36</f>
        <v>10</v>
      </c>
      <c r="U35" s="119">
        <f>U36</f>
        <v>22</v>
      </c>
      <c r="V35" s="73">
        <v>349.2</v>
      </c>
      <c r="W35" s="106">
        <f>W36</f>
        <v>9</v>
      </c>
      <c r="X35" s="119">
        <f>X36</f>
        <v>19</v>
      </c>
      <c r="Y35" s="71">
        <v>411.15</v>
      </c>
      <c r="Z35" s="106">
        <f>Z36</f>
        <v>8</v>
      </c>
      <c r="AA35" s="119">
        <f>AA36</f>
        <v>14</v>
      </c>
      <c r="AB35" s="71">
        <v>442.34</v>
      </c>
      <c r="AC35" s="107">
        <f>AC36</f>
        <v>7</v>
      </c>
      <c r="AD35" s="119">
        <f>AD36</f>
        <v>13</v>
      </c>
      <c r="AE35" s="71">
        <v>566.46</v>
      </c>
    </row>
    <row r="36" spans="1:31" s="97" customFormat="1" ht="26.25" thickBot="1">
      <c r="A36" s="120" t="s">
        <v>30</v>
      </c>
      <c r="B36" s="121">
        <v>21</v>
      </c>
      <c r="C36" s="122">
        <v>45</v>
      </c>
      <c r="D36" s="123">
        <v>249.87222222222223</v>
      </c>
      <c r="E36" s="121">
        <v>19</v>
      </c>
      <c r="F36" s="122">
        <v>41</v>
      </c>
      <c r="G36" s="123">
        <v>263.95999999999998</v>
      </c>
      <c r="H36" s="124">
        <v>17</v>
      </c>
      <c r="I36" s="122">
        <v>37</v>
      </c>
      <c r="J36" s="125">
        <v>289.02</v>
      </c>
      <c r="K36" s="121">
        <v>14</v>
      </c>
      <c r="L36" s="122">
        <v>31</v>
      </c>
      <c r="M36" s="123">
        <v>307.45121608276389</v>
      </c>
      <c r="N36" s="124">
        <v>13</v>
      </c>
      <c r="O36" s="122">
        <v>27</v>
      </c>
      <c r="P36" s="125">
        <v>308.44</v>
      </c>
      <c r="Q36" s="121">
        <v>11</v>
      </c>
      <c r="R36" s="122">
        <v>24</v>
      </c>
      <c r="S36" s="123">
        <v>330.89588944742115</v>
      </c>
      <c r="T36" s="124">
        <v>10</v>
      </c>
      <c r="U36" s="122">
        <v>22</v>
      </c>
      <c r="V36" s="125">
        <v>349.2</v>
      </c>
      <c r="W36" s="121">
        <v>9</v>
      </c>
      <c r="X36" s="122">
        <v>19</v>
      </c>
      <c r="Y36" s="123">
        <v>411.15</v>
      </c>
      <c r="Z36" s="121">
        <v>8</v>
      </c>
      <c r="AA36" s="122">
        <v>14</v>
      </c>
      <c r="AB36" s="123">
        <v>442.34</v>
      </c>
      <c r="AC36" s="124">
        <v>7</v>
      </c>
      <c r="AD36" s="122">
        <v>13</v>
      </c>
      <c r="AE36" s="123">
        <v>566.46</v>
      </c>
    </row>
  </sheetData>
  <mergeCells count="17">
    <mergeCell ref="AC3:AE3"/>
    <mergeCell ref="Z1:AB1"/>
    <mergeCell ref="B3:D3"/>
    <mergeCell ref="E3:G3"/>
    <mergeCell ref="H3:J3"/>
    <mergeCell ref="K3:M3"/>
    <mergeCell ref="N3:P3"/>
    <mergeCell ref="Q3:S3"/>
    <mergeCell ref="T3:V3"/>
    <mergeCell ref="W3:Y3"/>
    <mergeCell ref="Z3:AB3"/>
    <mergeCell ref="A1:J1"/>
    <mergeCell ref="K1:M1"/>
    <mergeCell ref="N1:P1"/>
    <mergeCell ref="Q1:S1"/>
    <mergeCell ref="T1:V1"/>
    <mergeCell ref="W1:Y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Гергана Т. Пеева-Иванова</dc:creator>
  <cp:lastModifiedBy>Гергана Т. Пеева-Иванова</cp:lastModifiedBy>
  <dcterms:created xsi:type="dcterms:W3CDTF">2023-05-17T10:41:38Z</dcterms:created>
  <dcterms:modified xsi:type="dcterms:W3CDTF">2023-05-17T10:44:16Z</dcterms:modified>
</cp:coreProperties>
</file>